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3\1°semestre23\"/>
    </mc:Choice>
  </mc:AlternateContent>
  <bookViews>
    <workbookView xWindow="4905" yWindow="330" windowWidth="20730" windowHeight="11760" tabRatio="729"/>
  </bookViews>
  <sheets>
    <sheet name="2023-Q1 Q2 " sheetId="7" r:id="rId1"/>
    <sheet name="saldoimportexport23" sheetId="9" r:id="rId2"/>
    <sheet name="2022-Q1 Q2" sheetId="8" r:id="rId3"/>
    <sheet name="2022-Q1 Q2 Q3 q4" sheetId="1" r:id="rId4"/>
    <sheet name="2021 q1q2q3q4" sheetId="2" r:id="rId5"/>
    <sheet name="saldoimportexport22" sheetId="3" r:id="rId6"/>
    <sheet name="2020 q1q2q3q4" sheetId="4" r:id="rId7"/>
    <sheet name="2019 q1q2q3q4" sheetId="5" r:id="rId8"/>
    <sheet name="storico" sheetId="6" r:id="rId9"/>
  </sheets>
  <externalReferences>
    <externalReference r:id="rId10"/>
    <externalReference r:id="rId11"/>
  </externalReferences>
  <calcPr calcId="162913"/>
</workbook>
</file>

<file path=xl/calcChain.xml><?xml version="1.0" encoding="utf-8"?>
<calcChain xmlns="http://schemas.openxmlformats.org/spreadsheetml/2006/main">
  <c r="E118" i="9" l="1"/>
  <c r="E117" i="9"/>
  <c r="E101" i="9"/>
  <c r="E100" i="9"/>
  <c r="A18" i="9" l="1"/>
  <c r="A19" i="9"/>
  <c r="A16" i="9"/>
  <c r="A17" i="9"/>
  <c r="A15" i="9"/>
  <c r="A13" i="9"/>
  <c r="Q5" i="9" l="1"/>
  <c r="Q4" i="9"/>
  <c r="Q2" i="9"/>
  <c r="B4" i="9"/>
  <c r="C4" i="9"/>
  <c r="D4" i="9"/>
  <c r="E4" i="9"/>
  <c r="F4" i="9"/>
  <c r="G4" i="9"/>
  <c r="H4" i="9"/>
  <c r="I4" i="9"/>
  <c r="J4" i="9"/>
  <c r="K4" i="9"/>
  <c r="L4" i="9"/>
  <c r="M4" i="9"/>
  <c r="N4" i="9"/>
  <c r="A5" i="9"/>
  <c r="A24" i="9" s="1"/>
  <c r="A6" i="9"/>
  <c r="A25" i="9" s="1"/>
  <c r="A7" i="9"/>
  <c r="A8" i="9"/>
  <c r="A27" i="9" s="1"/>
  <c r="A4" i="9"/>
  <c r="A2" i="9"/>
  <c r="C118" i="9"/>
  <c r="C117" i="9"/>
  <c r="C101" i="9"/>
  <c r="C100" i="9"/>
  <c r="C87" i="9"/>
  <c r="C86" i="9"/>
  <c r="A116" i="9"/>
  <c r="A41" i="9"/>
  <c r="A26" i="9"/>
  <c r="A42" i="9" s="1"/>
  <c r="R5" i="9"/>
  <c r="B5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1" i="9"/>
  <c r="A1" i="9"/>
  <c r="A99" i="9" l="1"/>
  <c r="A85" i="9"/>
  <c r="B101" i="9"/>
  <c r="B87" i="9"/>
  <c r="D101" i="9" l="1"/>
  <c r="O60" i="8"/>
  <c r="O59" i="8"/>
  <c r="O59" i="7"/>
  <c r="D118" i="9" l="1"/>
  <c r="B118" i="9"/>
  <c r="D87" i="9"/>
  <c r="O60" i="7"/>
  <c r="B100" i="9" l="1"/>
  <c r="B86" i="9"/>
  <c r="D86" i="9"/>
  <c r="B117" i="9"/>
  <c r="D117" i="9"/>
  <c r="O87" i="7"/>
  <c r="O86" i="7"/>
  <c r="O88" i="7"/>
  <c r="A40" i="6"/>
  <c r="A41" i="6"/>
  <c r="A42" i="6"/>
  <c r="A43" i="6"/>
  <c r="A39" i="6"/>
  <c r="A26" i="6"/>
  <c r="A27" i="6"/>
  <c r="A28" i="6"/>
  <c r="A29" i="6"/>
  <c r="A25" i="6"/>
  <c r="D100" i="9" l="1"/>
  <c r="A10" i="6"/>
  <c r="A9" i="6"/>
  <c r="A6" i="6"/>
  <c r="A7" i="6"/>
  <c r="A8" i="6"/>
  <c r="O59" i="5" l="1"/>
  <c r="O60" i="5"/>
  <c r="O59" i="4"/>
  <c r="O60" i="4"/>
  <c r="C118" i="3" l="1"/>
  <c r="A12" i="3" l="1"/>
  <c r="A13" i="3"/>
  <c r="A15" i="3"/>
  <c r="A16" i="3"/>
  <c r="A17" i="3"/>
  <c r="A116" i="3" s="1"/>
  <c r="A18" i="3"/>
  <c r="A19" i="3"/>
  <c r="C117" i="3" l="1"/>
  <c r="Q1" i="3"/>
  <c r="Q2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Q5" i="3"/>
  <c r="R5" i="3"/>
  <c r="A1" i="3"/>
  <c r="A2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5" i="3"/>
  <c r="B5" i="3"/>
  <c r="A6" i="3"/>
  <c r="A7" i="3"/>
  <c r="A8" i="3"/>
  <c r="O60" i="1" l="1"/>
  <c r="O60" i="2"/>
  <c r="O59" i="1"/>
  <c r="B118" i="3"/>
  <c r="O59" i="2"/>
  <c r="O86" i="1" l="1"/>
  <c r="O87" i="1"/>
  <c r="O88" i="1"/>
  <c r="B117" i="3"/>
  <c r="C101" i="3"/>
  <c r="C100" i="3"/>
  <c r="C87" i="3"/>
  <c r="C86" i="3"/>
  <c r="A27" i="3"/>
  <c r="A41" i="3"/>
  <c r="A26" i="3"/>
  <c r="A42" i="3" s="1"/>
  <c r="D118" i="3"/>
  <c r="A25" i="3"/>
  <c r="A24" i="3"/>
  <c r="B101" i="3" l="1"/>
  <c r="B86" i="3"/>
  <c r="D86" i="3"/>
  <c r="B87" i="3"/>
  <c r="D87" i="3"/>
  <c r="B100" i="3"/>
  <c r="D117" i="3"/>
  <c r="A99" i="3"/>
  <c r="A85" i="3"/>
  <c r="D100" i="3" l="1"/>
  <c r="D101" i="3"/>
</calcChain>
</file>

<file path=xl/sharedStrings.xml><?xml version="1.0" encoding="utf-8"?>
<sst xmlns="http://schemas.openxmlformats.org/spreadsheetml/2006/main" count="1626" uniqueCount="75">
  <si>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</si>
  <si>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</si>
  <si>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</si>
  <si>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</si>
  <si>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</si>
  <si>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</si>
  <si>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</si>
  <si>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</si>
  <si>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</si>
  <si>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</si>
  <si>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</si>
  <si>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</si>
  <si>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</si>
  <si>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</si>
  <si>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</si>
  <si>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</si>
  <si>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</si>
  <si>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</si>
  <si>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</si>
  <si>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</si>
  <si>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</si>
  <si>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</si>
  <si>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</si>
  <si>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</si>
  <si>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</si>
  <si>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</si>
  <si>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</si>
  <si>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</si>
  <si>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</si>
  <si>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>esportazioni</t>
  </si>
  <si>
    <t>importazioni</t>
  </si>
  <si>
    <t>saldo</t>
  </si>
  <si>
    <t>anno</t>
  </si>
  <si>
    <t xml:space="preserve">Trimestre: 2022-Q4  </t>
  </si>
  <si>
    <t>Variazioni % 3 4°/ 1 2°  trim 22</t>
  </si>
  <si>
    <t>Variazioni % 1 2 3 4 trim 22/21</t>
  </si>
  <si>
    <t xml:space="preserve">Trimestre: 2021-q1 q2 Q3q4  </t>
  </si>
  <si>
    <t xml:space="preserve">Trimestre: 2021-Q4  </t>
  </si>
  <si>
    <t>Saldo commerciale gennaio dicembre 2021</t>
  </si>
  <si>
    <t>Saldo commerciale gennaio dicembre 2022</t>
  </si>
  <si>
    <t xml:space="preserve">Trimestre: 2022-q1 q2 Q3q4  </t>
  </si>
  <si>
    <t>chpe</t>
  </si>
  <si>
    <t>2021 (val K€)</t>
  </si>
  <si>
    <t>2022 (val K€)</t>
  </si>
  <si>
    <t>manifatturiero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</si>
  <si>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</si>
  <si>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</si>
  <si>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</si>
  <si>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</si>
  <si>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</si>
  <si>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</si>
  <si>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</si>
  <si>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</si>
  <si>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</si>
  <si>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Q3q4  </t>
  </si>
  <si>
    <t>Chieti Pescara</t>
  </si>
  <si>
    <t>esport</t>
  </si>
  <si>
    <t>import</t>
  </si>
  <si>
    <t>Chieti  Pescara</t>
  </si>
  <si>
    <t xml:space="preserve">Trimestre: 2023-Q1  </t>
  </si>
  <si>
    <t xml:space="preserve">Importazioni per provincia, branca di attività economica e trimestre  </t>
  </si>
  <si>
    <t>Saldo commerciale gennaio giugno 2023</t>
  </si>
  <si>
    <t>Saldo commerciale gennaio giugno 22</t>
  </si>
  <si>
    <t>1° sem 2023</t>
  </si>
  <si>
    <t>1° sem 2022</t>
  </si>
  <si>
    <t xml:space="preserve">Trimestre: 2023-Q2  </t>
  </si>
  <si>
    <t xml:space="preserve">Trimestre: 2023-Q3  </t>
  </si>
  <si>
    <t xml:space="preserve">Trimestre: 2023-Q4  </t>
  </si>
  <si>
    <t xml:space="preserve">Trimestre: 2023-q1 q2 Q3q4  </t>
  </si>
  <si>
    <t>Variazioni % 1° 2°/ 3° 4°  trim 22</t>
  </si>
  <si>
    <t>1° sem 23 (val K€)</t>
  </si>
  <si>
    <t>1° sem 22 (val K€)</t>
  </si>
  <si>
    <t>Variazioni % 1 2 trim 23/ 1 2 22</t>
  </si>
  <si>
    <t xml:space="preserve">Trimestre: 2022-q1 q2 Q3 q4  </t>
  </si>
  <si>
    <t xml:space="preserve">Trimestre: 2021-q1 q2 Q3 q4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</si>
</sst>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6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 vertical="center"/>
    </xf>
    <xf numFmtId="165" fontId="3" fillId="0" borderId="5" xfId="1" applyNumberFormat="1" applyBorder="1"/>
    <xf numFmtId="9" fontId="3" fillId="0" borderId="0" xfId="1"/>
    <xf numFmtId="0" fontId="0" fillId="3" borderId="1" xfId="0" applyFont="1" applyFill="1" applyBorder="1" applyAlignment="1">
      <alignment horizontal="left" vertical="top" wrapText="1"/>
    </xf>
    <xf numFmtId="165" fontId="3" fillId="0" borderId="1" xfId="1" applyNumberFormat="1" applyBorder="1"/>
    <xf numFmtId="0" fontId="0" fillId="3" borderId="1" xfId="0" applyFont="1" applyFill="1" applyBorder="1" applyAlignment="1">
      <alignment horizontal="left" vertical="top" wrapText="1"/>
    </xf>
    <xf numFmtId="165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165" fontId="3" fillId="0" borderId="0" xfId="1" applyNumberFormat="1" applyAlignment="1">
      <alignment horizontal="left" indent="4"/>
    </xf>
    <xf numFmtId="10" fontId="0" fillId="0" borderId="1" xfId="1" applyNumberFormat="1" applyFont="1" applyBorder="1" applyAlignment="1" applyProtection="1">
      <alignment horizontal="right"/>
    </xf>
    <xf numFmtId="0" fontId="0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1° semestre 2023  </a:t>
            </a:r>
          </a:p>
        </c:rich>
      </c:tx>
      <c:layout>
        <c:manualLayout>
          <c:xMode val="edge"/>
          <c:yMode val="edge"/>
          <c:x val="0.45327159409300644"/>
          <c:y val="8.2692789774743546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 Q2 '!$B$58:$M$58</c:f>
              <c:numCache>
                <c:formatCode>#,##0.0</c:formatCode>
                <c:ptCount val="12"/>
                <c:pt idx="0">
                  <c:v>44634.69</c:v>
                </c:pt>
                <c:pt idx="1">
                  <c:v>433120.37</c:v>
                </c:pt>
                <c:pt idx="2">
                  <c:v>234117.24</c:v>
                </c:pt>
                <c:pt idx="3">
                  <c:v>56065.19</c:v>
                </c:pt>
                <c:pt idx="4">
                  <c:v>847819.26</c:v>
                </c:pt>
                <c:pt idx="5">
                  <c:v>424804.6</c:v>
                </c:pt>
                <c:pt idx="6">
                  <c:v>304414.54000000004</c:v>
                </c:pt>
                <c:pt idx="7">
                  <c:v>642139.48</c:v>
                </c:pt>
                <c:pt idx="8">
                  <c:v>1899602.9300000002</c:v>
                </c:pt>
                <c:pt idx="9">
                  <c:v>187965.94</c:v>
                </c:pt>
                <c:pt idx="10">
                  <c:v>4403.8099999999995</c:v>
                </c:pt>
                <c:pt idx="11">
                  <c:v>33068.270000000004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2022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-1.4002664031479184E-2"/>
                  <c:y val="-8.952308398527149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16957.52</c:v>
                </c:pt>
                <c:pt idx="1">
                  <c:v>95389.250000000015</c:v>
                </c:pt>
                <c:pt idx="2">
                  <c:v>46633.03</c:v>
                </c:pt>
                <c:pt idx="3">
                  <c:v>3658.61</c:v>
                </c:pt>
                <c:pt idx="4">
                  <c:v>103162.49</c:v>
                </c:pt>
                <c:pt idx="5">
                  <c:v>19943.550000000003</c:v>
                </c:pt>
                <c:pt idx="6">
                  <c:v>39163.490000000005</c:v>
                </c:pt>
                <c:pt idx="7">
                  <c:v>148416.31</c:v>
                </c:pt>
                <c:pt idx="8">
                  <c:v>22570.44</c:v>
                </c:pt>
                <c:pt idx="9">
                  <c:v>49184.82</c:v>
                </c:pt>
                <c:pt idx="10">
                  <c:v>94.679999999999993</c:v>
                </c:pt>
                <c:pt idx="11">
                  <c:v>13520.630000000001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2022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3.6208143006358433E-2"/>
                  <c:y val="1.5807499723269457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2460183153445666"/>
                  <c:y val="1.5271293601338725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3.875342530719323E-2"/>
                  <c:y val="0.104180910150476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5.8794407538973522E-3"/>
                  <c:y val="4.4346557797615559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602774501204E-2"/>
                  <c:y val="-2.1166142506462548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445784463176394"/>
                  <c:y val="0.1307592509392560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13005.1</c:v>
                </c:pt>
                <c:pt idx="1">
                  <c:v>490444.55000000005</c:v>
                </c:pt>
                <c:pt idx="2">
                  <c:v>50801.929999999993</c:v>
                </c:pt>
                <c:pt idx="3">
                  <c:v>27707.840000000004</c:v>
                </c:pt>
                <c:pt idx="4">
                  <c:v>334307.65999999997</c:v>
                </c:pt>
                <c:pt idx="5">
                  <c:v>464438.16000000003</c:v>
                </c:pt>
                <c:pt idx="6">
                  <c:v>307301.55</c:v>
                </c:pt>
                <c:pt idx="7">
                  <c:v>519524.27</c:v>
                </c:pt>
                <c:pt idx="8">
                  <c:v>2897351.48</c:v>
                </c:pt>
                <c:pt idx="9">
                  <c:v>80351.86</c:v>
                </c:pt>
                <c:pt idx="10">
                  <c:v>3025.66</c:v>
                </c:pt>
                <c:pt idx="11">
                  <c:v>20171.309999999998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dicembre 2021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saldoimportexport22!$B$41:$N$41</c:f>
              <c:numCache>
                <c:formatCode>General</c:formatCode>
                <c:ptCount val="13"/>
                <c:pt idx="0">
                  <c:v>-20386.53</c:v>
                </c:pt>
                <c:pt idx="1">
                  <c:v>42631.47</c:v>
                </c:pt>
                <c:pt idx="2">
                  <c:v>-9384.32</c:v>
                </c:pt>
                <c:pt idx="3">
                  <c:v>-57195.719999999994</c:v>
                </c:pt>
                <c:pt idx="4">
                  <c:v>13475.260000000009</c:v>
                </c:pt>
                <c:pt idx="5">
                  <c:v>-45823.369999999995</c:v>
                </c:pt>
                <c:pt idx="6">
                  <c:v>2669.5899999999892</c:v>
                </c:pt>
                <c:pt idx="7">
                  <c:v>59564.899999999994</c:v>
                </c:pt>
                <c:pt idx="8">
                  <c:v>-18711.919999999998</c:v>
                </c:pt>
                <c:pt idx="9">
                  <c:v>24361.050000000003</c:v>
                </c:pt>
                <c:pt idx="10">
                  <c:v>-1071.3699999999999</c:v>
                </c:pt>
                <c:pt idx="11">
                  <c:v>-7031.630000000001</c:v>
                </c:pt>
                <c:pt idx="12">
                  <c:v>-16902.570000000065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saldoimportexport22!$B$42:$N$42</c:f>
              <c:numCache>
                <c:formatCode>General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788928"/>
        <c:axId val="202870144"/>
        <c:axId val="0"/>
      </c:bar3DChart>
      <c:catAx>
        <c:axId val="20978892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2870144"/>
        <c:crosses val="autoZero"/>
        <c:auto val="1"/>
        <c:lblAlgn val="ctr"/>
        <c:lblOffset val="100"/>
        <c:noMultiLvlLbl val="0"/>
      </c:catAx>
      <c:valAx>
        <c:axId val="20287014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978892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dicembre 2021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saldoimportexport22!$R$41:$AD$41</c:f>
              <c:numCache>
                <c:formatCode>General</c:formatCode>
                <c:ptCount val="13"/>
                <c:pt idx="0">
                  <c:v>-103760.33</c:v>
                </c:pt>
                <c:pt idx="1">
                  <c:v>297421.26</c:v>
                </c:pt>
                <c:pt idx="2">
                  <c:v>-17924.30000000001</c:v>
                </c:pt>
                <c:pt idx="3">
                  <c:v>-51306.559999999998</c:v>
                </c:pt>
                <c:pt idx="4">
                  <c:v>-85047.21000000005</c:v>
                </c:pt>
                <c:pt idx="5">
                  <c:v>169050.82</c:v>
                </c:pt>
                <c:pt idx="6">
                  <c:v>37368.22</c:v>
                </c:pt>
                <c:pt idx="7">
                  <c:v>-22529.389999999898</c:v>
                </c:pt>
                <c:pt idx="8">
                  <c:v>2896251.2199999997</c:v>
                </c:pt>
                <c:pt idx="9">
                  <c:v>47329.440000000002</c:v>
                </c:pt>
                <c:pt idx="10">
                  <c:v>25895.190000000002</c:v>
                </c:pt>
                <c:pt idx="11">
                  <c:v>-3745.9099999999989</c:v>
                </c:pt>
                <c:pt idx="12">
                  <c:v>3189002.4800000004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saldoimportexport22!$R$42:$AD$42</c:f>
              <c:numCache>
                <c:formatCode>General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825792"/>
        <c:axId val="202872448"/>
        <c:axId val="0"/>
      </c:bar3DChart>
      <c:catAx>
        <c:axId val="20982579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2872448"/>
        <c:crosses val="autoZero"/>
        <c:auto val="1"/>
        <c:lblAlgn val="ctr"/>
        <c:lblOffset val="100"/>
        <c:noMultiLvlLbl val="0"/>
      </c:catAx>
      <c:valAx>
        <c:axId val="20287244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982579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saldoimportexport22!$E$87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saldoimportexport22!$B$87:$D$87</c:f>
              <c:numCache>
                <c:formatCode>#,##0.0</c:formatCode>
                <c:ptCount val="3"/>
                <c:pt idx="0">
                  <c:v>540981.06999999995</c:v>
                </c:pt>
                <c:pt idx="1">
                  <c:v>557883.64</c:v>
                </c:pt>
                <c:pt idx="2">
                  <c:v>-16902.570000000065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strRef>
              <c:f>saldoimportexport22!$E$86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saldoimportexport22!$B$86:$D$86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829376"/>
        <c:axId val="202873600"/>
        <c:axId val="0"/>
      </c:bar3DChart>
      <c:catAx>
        <c:axId val="209829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2873600"/>
        <c:crosses val="autoZero"/>
        <c:auto val="1"/>
        <c:lblAlgn val="ctr"/>
        <c:lblOffset val="100"/>
        <c:noMultiLvlLbl val="0"/>
      </c:catAx>
      <c:valAx>
        <c:axId val="2028736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982937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saldoimportexport22!$E$101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saldoimportexport22!$B$101:$D$101</c:f>
              <c:numCache>
                <c:formatCode>#,##0.0</c:formatCode>
                <c:ptCount val="3"/>
                <c:pt idx="0">
                  <c:v>5653497.8900000006</c:v>
                </c:pt>
                <c:pt idx="1">
                  <c:v>2464495.41</c:v>
                </c:pt>
                <c:pt idx="2">
                  <c:v>3189002.4800000004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saldoimportexport22!$E$100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saldoimportexport22!$B$100:$D$100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227648"/>
        <c:axId val="204924608"/>
        <c:axId val="0"/>
      </c:bar3DChart>
      <c:catAx>
        <c:axId val="211227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4924608"/>
        <c:crosses val="autoZero"/>
        <c:auto val="1"/>
        <c:lblAlgn val="ctr"/>
        <c:lblOffset val="100"/>
        <c:noMultiLvlLbl val="0"/>
      </c:catAx>
      <c:valAx>
        <c:axId val="20492460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122764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saldoimportexport22!$E$118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saldoimportexport22!$B$118:$D$118</c:f>
              <c:numCache>
                <c:formatCode>#,##0.0</c:formatCode>
                <c:ptCount val="3"/>
                <c:pt idx="0">
                  <c:v>8677961.5899999999</c:v>
                </c:pt>
                <c:pt idx="1">
                  <c:v>4777925.55</c:v>
                </c:pt>
                <c:pt idx="2">
                  <c:v>3900036.04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saldoimportexport22!$E$117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saldoimportexport22!$B$117:$D$117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228160"/>
        <c:axId val="204928640"/>
        <c:axId val="0"/>
      </c:bar3DChart>
      <c:catAx>
        <c:axId val="211228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4928640"/>
        <c:crosses val="autoZero"/>
        <c:auto val="1"/>
        <c:lblAlgn val="ctr"/>
        <c:lblOffset val="100"/>
        <c:noMultiLvlLbl val="0"/>
      </c:catAx>
      <c:valAx>
        <c:axId val="2049286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1228160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507195975503062"/>
          <c:y val="0.1248306515517978"/>
          <c:w val="0.48424352838248158"/>
          <c:h val="0.74530084683353393"/>
        </c:manualLayout>
      </c:layout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storico!$B$7:$E$7</c:f>
              <c:numCache>
                <c:formatCode>#,##0.0</c:formatCode>
                <c:ptCount val="4"/>
                <c:pt idx="0">
                  <c:v>8712361.4499999993</c:v>
                </c:pt>
                <c:pt idx="1">
                  <c:v>8209473.5700000003</c:v>
                </c:pt>
                <c:pt idx="2">
                  <c:v>8677961.5899999999</c:v>
                </c:pt>
                <c:pt idx="3">
                  <c:v>8859941.3300000001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A5-478C-A1C5-4D37C1ED99F9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storico!$B$8:$E$8</c:f>
              <c:numCache>
                <c:formatCode>#,##0.0</c:formatCode>
                <c:ptCount val="4"/>
                <c:pt idx="0">
                  <c:v>478754.66000000003</c:v>
                </c:pt>
                <c:pt idx="1">
                  <c:v>508805.48</c:v>
                </c:pt>
                <c:pt idx="2">
                  <c:v>540981.06999999995</c:v>
                </c:pt>
                <c:pt idx="3">
                  <c:v>558694.78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A5-478C-A1C5-4D37C1ED99F9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storico!$B$9:$E$9</c:f>
              <c:numCache>
                <c:formatCode>#,##0.0</c:formatCode>
                <c:ptCount val="4"/>
                <c:pt idx="0">
                  <c:v>6182950.1399999997</c:v>
                </c:pt>
                <c:pt idx="1">
                  <c:v>5523548.2599999998</c:v>
                </c:pt>
                <c:pt idx="2">
                  <c:v>5653497.8900000006</c:v>
                </c:pt>
                <c:pt idx="3">
                  <c:v>5208431.3499999996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A5-478C-A1C5-4D37C1ED99F9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storico!$B$10:$E$10</c:f>
              <c:numCache>
                <c:formatCode>#,##0.0</c:formatCode>
                <c:ptCount val="4"/>
                <c:pt idx="0">
                  <c:v>6661704.7999999998</c:v>
                </c:pt>
                <c:pt idx="1">
                  <c:v>6032353.7400000002</c:v>
                </c:pt>
                <c:pt idx="2">
                  <c:v>6194478.9600000009</c:v>
                </c:pt>
                <c:pt idx="3">
                  <c:v>5767126.1299999999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A5-478C-A1C5-4D37C1ED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263424"/>
        <c:axId val="213632128"/>
      </c:lineChart>
      <c:catAx>
        <c:axId val="21226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2128"/>
        <c:crosses val="autoZero"/>
        <c:auto val="1"/>
        <c:lblAlgn val="ctr"/>
        <c:lblOffset val="100"/>
        <c:noMultiLvlLbl val="0"/>
      </c:catAx>
      <c:valAx>
        <c:axId val="213632128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226342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storico!$A$26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storico!$B$26:$E$26</c:f>
              <c:numCache>
                <c:formatCode>#,##0.0</c:formatCode>
                <c:ptCount val="4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D1-4CEB-8DB3-8D66D4AD9D2C}"/>
            </c:ext>
          </c:extLst>
        </c:ser>
        <c:ser>
          <c:idx val="2"/>
          <c:order val="1"/>
          <c:tx>
            <c:strRef>
              <c:f>storico!$A$27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storico!$B$27:$E$27</c:f>
              <c:numCache>
                <c:formatCode>#,##0.0</c:formatCode>
                <c:ptCount val="4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D1-4CEB-8DB3-8D66D4AD9D2C}"/>
            </c:ext>
          </c:extLst>
        </c:ser>
        <c:ser>
          <c:idx val="3"/>
          <c:order val="2"/>
          <c:tx>
            <c:strRef>
              <c:f>storico!$A$28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storico!$B$28:$E$28</c:f>
              <c:numCache>
                <c:formatCode>#,##0.0</c:formatCode>
                <c:ptCount val="4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D1-4CEB-8DB3-8D66D4AD9D2C}"/>
            </c:ext>
          </c:extLst>
        </c:ser>
        <c:ser>
          <c:idx val="4"/>
          <c:order val="3"/>
          <c:tx>
            <c:strRef>
              <c:f>storico!$A$29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storico!$B$29:$E$29</c:f>
              <c:numCache>
                <c:formatCode>#,##0.0</c:formatCode>
                <c:ptCount val="4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D1-4CEB-8DB3-8D66D4AD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265472"/>
        <c:axId val="213633856"/>
      </c:lineChart>
      <c:catAx>
        <c:axId val="21226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3856"/>
        <c:crosses val="autoZero"/>
        <c:auto val="1"/>
        <c:lblAlgn val="ctr"/>
        <c:lblOffset val="100"/>
        <c:noMultiLvlLbl val="0"/>
      </c:catAx>
      <c:valAx>
        <c:axId val="21363385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226547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storico!$A$40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storico!$B$40:$E$40</c:f>
              <c:numCache>
                <c:formatCode>#,##0.0</c:formatCode>
                <c:ptCount val="4"/>
                <c:pt idx="0">
                  <c:v>4538806.5299999993</c:v>
                </c:pt>
                <c:pt idx="1">
                  <c:v>4302335.6100000003</c:v>
                </c:pt>
                <c:pt idx="2">
                  <c:v>3900036.04</c:v>
                </c:pt>
                <c:pt idx="3">
                  <c:v>3310322.8499999996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70-4539-9D6F-C90F988E76ED}"/>
            </c:ext>
          </c:extLst>
        </c:ser>
        <c:ser>
          <c:idx val="3"/>
          <c:order val="1"/>
          <c:tx>
            <c:strRef>
              <c:f>storico!$A$41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storico!$B$41:$E$41</c:f>
              <c:numCache>
                <c:formatCode>#,##0.0</c:formatCode>
                <c:ptCount val="4"/>
                <c:pt idx="0">
                  <c:v>-10694.219999999972</c:v>
                </c:pt>
                <c:pt idx="1">
                  <c:v>78228.789999999979</c:v>
                </c:pt>
                <c:pt idx="2">
                  <c:v>-16902.570000000065</c:v>
                </c:pt>
                <c:pt idx="3">
                  <c:v>-173673.60999999987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70-4539-9D6F-C90F988E76ED}"/>
            </c:ext>
          </c:extLst>
        </c:ser>
        <c:ser>
          <c:idx val="4"/>
          <c:order val="2"/>
          <c:tx>
            <c:strRef>
              <c:f>storico!$A$42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storico!$B$42:$E$42</c:f>
              <c:numCache>
                <c:formatCode>#,##0.0</c:formatCode>
                <c:ptCount val="4"/>
                <c:pt idx="0">
                  <c:v>3937573.77</c:v>
                </c:pt>
                <c:pt idx="1">
                  <c:v>3457298.4999999995</c:v>
                </c:pt>
                <c:pt idx="2">
                  <c:v>3189002.4800000004</c:v>
                </c:pt>
                <c:pt idx="3">
                  <c:v>2588021.9299999997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70-4539-9D6F-C90F988E76ED}"/>
            </c:ext>
          </c:extLst>
        </c:ser>
        <c:ser>
          <c:idx val="0"/>
          <c:order val="3"/>
          <c:tx>
            <c:strRef>
              <c:f>storico!$A$43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storico!$B$43:$E$43</c:f>
              <c:numCache>
                <c:formatCode>#,##0.0</c:formatCode>
                <c:ptCount val="4"/>
                <c:pt idx="0">
                  <c:v>3926879.5500000003</c:v>
                </c:pt>
                <c:pt idx="1">
                  <c:v>3535527.29</c:v>
                </c:pt>
                <c:pt idx="2">
                  <c:v>3172099.9100000006</c:v>
                </c:pt>
                <c:pt idx="3">
                  <c:v>2414348.3200000003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70-4539-9D6F-C90F988E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685312"/>
        <c:axId val="213636160"/>
      </c:lineChart>
      <c:catAx>
        <c:axId val="21268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6160"/>
        <c:crosses val="autoZero"/>
        <c:auto val="1"/>
        <c:lblAlgn val="ctr"/>
        <c:lblOffset val="100"/>
        <c:noMultiLvlLbl val="0"/>
      </c:catAx>
      <c:valAx>
        <c:axId val="21363616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268531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 1° semestre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'!$B$59:$M$59</c:f>
              <c:numCache>
                <c:formatCode>#,##0.0</c:formatCode>
                <c:ptCount val="12"/>
                <c:pt idx="0">
                  <c:v>11161.1</c:v>
                </c:pt>
                <c:pt idx="1">
                  <c:v>46987.82</c:v>
                </c:pt>
                <c:pt idx="2">
                  <c:v>36322.6</c:v>
                </c:pt>
                <c:pt idx="3">
                  <c:v>6946.73</c:v>
                </c:pt>
                <c:pt idx="4">
                  <c:v>74639.78</c:v>
                </c:pt>
                <c:pt idx="5">
                  <c:v>11043.36</c:v>
                </c:pt>
                <c:pt idx="6">
                  <c:v>22584</c:v>
                </c:pt>
                <c:pt idx="7">
                  <c:v>60450.509999999995</c:v>
                </c:pt>
                <c:pt idx="8">
                  <c:v>10380.64</c:v>
                </c:pt>
                <c:pt idx="9">
                  <c:v>24840.75</c:v>
                </c:pt>
                <c:pt idx="10">
                  <c:v>144.68</c:v>
                </c:pt>
                <c:pt idx="11">
                  <c:v>7080.9400000000005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1° semestre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'!$B$60:$M$60</c:f>
              <c:numCache>
                <c:formatCode>#,##0.0</c:formatCode>
                <c:ptCount val="12"/>
                <c:pt idx="0">
                  <c:v>5631.0300000000007</c:v>
                </c:pt>
                <c:pt idx="1">
                  <c:v>257552.72999999998</c:v>
                </c:pt>
                <c:pt idx="2">
                  <c:v>24664.93</c:v>
                </c:pt>
                <c:pt idx="3">
                  <c:v>16286.65</c:v>
                </c:pt>
                <c:pt idx="4">
                  <c:v>119186.6</c:v>
                </c:pt>
                <c:pt idx="5">
                  <c:v>289910.57</c:v>
                </c:pt>
                <c:pt idx="6">
                  <c:v>138489.08000000002</c:v>
                </c:pt>
                <c:pt idx="7">
                  <c:v>287504.95</c:v>
                </c:pt>
                <c:pt idx="8">
                  <c:v>1738624.87</c:v>
                </c:pt>
                <c:pt idx="9">
                  <c:v>47631.5</c:v>
                </c:pt>
                <c:pt idx="10">
                  <c:v>2550.46</c:v>
                </c:pt>
                <c:pt idx="11">
                  <c:v>9820.17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giugno 2023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1° sem 2022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saldoimportexport23!$B$41:$N$41</c:f>
              <c:numCache>
                <c:formatCode>General</c:formatCode>
                <c:ptCount val="13"/>
                <c:pt idx="0">
                  <c:v>-12977.75</c:v>
                </c:pt>
                <c:pt idx="1">
                  <c:v>21003.54</c:v>
                </c:pt>
                <c:pt idx="2">
                  <c:v>-4512.380000000001</c:v>
                </c:pt>
                <c:pt idx="3">
                  <c:v>-44914.12</c:v>
                </c:pt>
                <c:pt idx="4">
                  <c:v>1457.8100000000049</c:v>
                </c:pt>
                <c:pt idx="5">
                  <c:v>-23693.179999999997</c:v>
                </c:pt>
                <c:pt idx="6">
                  <c:v>-853.2699999999968</c:v>
                </c:pt>
                <c:pt idx="7">
                  <c:v>20699.89</c:v>
                </c:pt>
                <c:pt idx="8">
                  <c:v>-21938.100000000002</c:v>
                </c:pt>
                <c:pt idx="9">
                  <c:v>1588.9500000000007</c:v>
                </c:pt>
                <c:pt idx="10">
                  <c:v>-1081.24</c:v>
                </c:pt>
                <c:pt idx="11">
                  <c:v>-9077.24</c:v>
                </c:pt>
                <c:pt idx="12">
                  <c:v>-74297.119999999995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1° sem 2023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saldoimportexport23!$B$42:$N$42</c:f>
              <c:numCache>
                <c:formatCode>General</c:formatCode>
                <c:ptCount val="13"/>
                <c:pt idx="0">
                  <c:v>-12338.99</c:v>
                </c:pt>
                <c:pt idx="1">
                  <c:v>19186.510000000002</c:v>
                </c:pt>
                <c:pt idx="2">
                  <c:v>1903.9799999999959</c:v>
                </c:pt>
                <c:pt idx="3">
                  <c:v>-29724.960000000003</c:v>
                </c:pt>
                <c:pt idx="4">
                  <c:v>20978.58</c:v>
                </c:pt>
                <c:pt idx="5">
                  <c:v>-23346.199999999997</c:v>
                </c:pt>
                <c:pt idx="6">
                  <c:v>-3739.75</c:v>
                </c:pt>
                <c:pt idx="7">
                  <c:v>8501.6999999999971</c:v>
                </c:pt>
                <c:pt idx="8">
                  <c:v>-167876.09000000003</c:v>
                </c:pt>
                <c:pt idx="9">
                  <c:v>-2735.9500000000007</c:v>
                </c:pt>
                <c:pt idx="10">
                  <c:v>-1138.9399999999998</c:v>
                </c:pt>
                <c:pt idx="11">
                  <c:v>-14655.49</c:v>
                </c:pt>
                <c:pt idx="12">
                  <c:v>-204984.62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160384"/>
        <c:axId val="168830080"/>
        <c:axId val="0"/>
      </c:bar3DChart>
      <c:catAx>
        <c:axId val="20616038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68830080"/>
        <c:crosses val="autoZero"/>
        <c:auto val="1"/>
        <c:lblAlgn val="ctr"/>
        <c:lblOffset val="100"/>
        <c:noMultiLvlLbl val="0"/>
      </c:catAx>
      <c:valAx>
        <c:axId val="16883008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616038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giugno 2023</a:t>
            </a:r>
            <a:r>
              <a:rPr lang="it-IT" sz="1800" b="1" strike="noStrike" spc="-1" baseline="0">
                <a:solidFill>
                  <a:srgbClr val="000000"/>
                </a:solidFill>
                <a:latin typeface="Calibri"/>
              </a:rPr>
              <a:t> </a:t>
            </a: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1° sem 2022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saldoimportexport23!$R$41:$AD$41</c:f>
              <c:numCache>
                <c:formatCode>General</c:formatCode>
                <c:ptCount val="13"/>
                <c:pt idx="0">
                  <c:v>-53297.530000000006</c:v>
                </c:pt>
                <c:pt idx="1">
                  <c:v>168725.08000000002</c:v>
                </c:pt>
                <c:pt idx="2">
                  <c:v>-16923.269999999997</c:v>
                </c:pt>
                <c:pt idx="3">
                  <c:v>-32302.459999999995</c:v>
                </c:pt>
                <c:pt idx="4">
                  <c:v>-7110.3299999999872</c:v>
                </c:pt>
                <c:pt idx="5">
                  <c:v>113200.88000000002</c:v>
                </c:pt>
                <c:pt idx="6">
                  <c:v>44826.11</c:v>
                </c:pt>
                <c:pt idx="7">
                  <c:v>20508.289999999979</c:v>
                </c:pt>
                <c:pt idx="8">
                  <c:v>1167025.26</c:v>
                </c:pt>
                <c:pt idx="9">
                  <c:v>29960.95</c:v>
                </c:pt>
                <c:pt idx="10">
                  <c:v>-16301.930000000002</c:v>
                </c:pt>
                <c:pt idx="11">
                  <c:v>-7921.7000000000007</c:v>
                </c:pt>
                <c:pt idx="12">
                  <c:v>1410389.37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1° sem 2023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saldoimportexport23!$R$42:$AD$42</c:f>
              <c:numCache>
                <c:formatCode>General</c:formatCode>
                <c:ptCount val="13"/>
                <c:pt idx="0">
                  <c:v>-49149.17</c:v>
                </c:pt>
                <c:pt idx="1">
                  <c:v>176438.18999999997</c:v>
                </c:pt>
                <c:pt idx="2">
                  <c:v>-35654.25</c:v>
                </c:pt>
                <c:pt idx="3">
                  <c:v>-39372.230000000003</c:v>
                </c:pt>
                <c:pt idx="4">
                  <c:v>-38977.790000000008</c:v>
                </c:pt>
                <c:pt idx="5">
                  <c:v>181347.19</c:v>
                </c:pt>
                <c:pt idx="6">
                  <c:v>37298.49000000002</c:v>
                </c:pt>
                <c:pt idx="7">
                  <c:v>73535.739999999991</c:v>
                </c:pt>
                <c:pt idx="8">
                  <c:v>1519200.2000000002</c:v>
                </c:pt>
                <c:pt idx="9">
                  <c:v>30759.02</c:v>
                </c:pt>
                <c:pt idx="10">
                  <c:v>-9991.2900000000009</c:v>
                </c:pt>
                <c:pt idx="11">
                  <c:v>-8839.1799999999985</c:v>
                </c:pt>
                <c:pt idx="12">
                  <c:v>1836595.8900000001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162944"/>
        <c:axId val="168832960"/>
        <c:axId val="0"/>
      </c:bar3DChart>
      <c:catAx>
        <c:axId val="20616294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68832960"/>
        <c:crosses val="autoZero"/>
        <c:auto val="1"/>
        <c:lblAlgn val="ctr"/>
        <c:lblOffset val="100"/>
        <c:noMultiLvlLbl val="0"/>
      </c:catAx>
      <c:valAx>
        <c:axId val="16883296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616294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saldoimportexport23!$E$86</c:f>
              <c:strCache>
                <c:ptCount val="1"/>
                <c:pt idx="0">
                  <c:v>1° sem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saldoimportexport23!$B$86:$D$86</c:f>
              <c:numCache>
                <c:formatCode>#,##0.0</c:formatCode>
                <c:ptCount val="3"/>
                <c:pt idx="0">
                  <c:v>312582.90000000002</c:v>
                </c:pt>
                <c:pt idx="1">
                  <c:v>517567.52</c:v>
                </c:pt>
                <c:pt idx="2">
                  <c:v>-204984.62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ser>
          <c:idx val="0"/>
          <c:order val="1"/>
          <c:tx>
            <c:strRef>
              <c:f>saldoimportexport23!$E$87</c:f>
              <c:strCache>
                <c:ptCount val="1"/>
                <c:pt idx="0">
                  <c:v>1° sem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saldoimportexport23!$B$87:$D$87</c:f>
              <c:numCache>
                <c:formatCode>#,##0.0</c:formatCode>
                <c:ptCount val="3"/>
                <c:pt idx="0">
                  <c:v>279975.13</c:v>
                </c:pt>
                <c:pt idx="1">
                  <c:v>354272.25</c:v>
                </c:pt>
                <c:pt idx="2">
                  <c:v>-74297.119999999995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492672"/>
        <c:axId val="168834688"/>
        <c:axId val="0"/>
      </c:bar3DChart>
      <c:catAx>
        <c:axId val="206492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68834688"/>
        <c:crosses val="autoZero"/>
        <c:auto val="1"/>
        <c:lblAlgn val="ctr"/>
        <c:lblOffset val="100"/>
        <c:noMultiLvlLbl val="0"/>
      </c:catAx>
      <c:valAx>
        <c:axId val="1688346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649267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saldoimportexport23!$E$100</c:f>
              <c:strCache>
                <c:ptCount val="1"/>
                <c:pt idx="0">
                  <c:v>1° sem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saldoimportexport23!$B$100:$D$100</c:f>
              <c:numCache>
                <c:formatCode>#,##0.0</c:formatCode>
                <c:ptCount val="3"/>
                <c:pt idx="0">
                  <c:v>2937854.52</c:v>
                </c:pt>
                <c:pt idx="1">
                  <c:v>1101258.6299999999</c:v>
                </c:pt>
                <c:pt idx="2">
                  <c:v>1836595.8900000001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saldoimportexport23!$E$101</c:f>
              <c:strCache>
                <c:ptCount val="1"/>
                <c:pt idx="0">
                  <c:v>1° sem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saldoimportexport23!$B$101:$D$101</c:f>
              <c:numCache>
                <c:formatCode>#,##0.0</c:formatCode>
                <c:ptCount val="3"/>
                <c:pt idx="0">
                  <c:v>2713743.94</c:v>
                </c:pt>
                <c:pt idx="1">
                  <c:v>1303354.5699999998</c:v>
                </c:pt>
                <c:pt idx="2">
                  <c:v>1410389.37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879232"/>
        <c:axId val="202656000"/>
        <c:axId val="0"/>
      </c:bar3DChart>
      <c:catAx>
        <c:axId val="206879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2656000"/>
        <c:crosses val="autoZero"/>
        <c:auto val="1"/>
        <c:lblAlgn val="ctr"/>
        <c:lblOffset val="100"/>
        <c:noMultiLvlLbl val="0"/>
      </c:catAx>
      <c:valAx>
        <c:axId val="2026560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687923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saldoimportexport23!$E$117</c:f>
              <c:strCache>
                <c:ptCount val="1"/>
                <c:pt idx="0">
                  <c:v>1° sem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saldoimportexport23!$B$117:$D$117</c:f>
              <c:numCache>
                <c:formatCode>#,##0.0</c:formatCode>
                <c:ptCount val="3"/>
                <c:pt idx="0">
                  <c:v>5112155.33</c:v>
                </c:pt>
                <c:pt idx="1">
                  <c:v>2755270.69</c:v>
                </c:pt>
                <c:pt idx="2">
                  <c:v>2356884.64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saldoimportexport23!$E$118</c:f>
              <c:strCache>
                <c:ptCount val="1"/>
                <c:pt idx="0">
                  <c:v>1° sem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saldoimportexport23!$B$118:$D$118</c:f>
              <c:numCache>
                <c:formatCode>#,##0.0</c:formatCode>
                <c:ptCount val="3"/>
                <c:pt idx="0">
                  <c:v>4561854.7699999996</c:v>
                </c:pt>
                <c:pt idx="1">
                  <c:v>2763392.24</c:v>
                </c:pt>
                <c:pt idx="2">
                  <c:v>1798462.5299999993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7419904"/>
        <c:axId val="202659456"/>
        <c:axId val="0"/>
      </c:bar3DChart>
      <c:catAx>
        <c:axId val="207419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2659456"/>
        <c:crosses val="autoZero"/>
        <c:auto val="1"/>
        <c:lblAlgn val="ctr"/>
        <c:lblOffset val="100"/>
        <c:noMultiLvlLbl val="0"/>
      </c:catAx>
      <c:valAx>
        <c:axId val="2026594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741990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2022  </a:t>
            </a:r>
          </a:p>
        </c:rich>
      </c:tx>
      <c:layout>
        <c:manualLayout>
          <c:xMode val="edge"/>
          <c:yMode val="edge"/>
          <c:x val="0.5344016718604071"/>
          <c:y val="2.2740517188054473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13412446645818227"/>
                  <c:y val="-7.144266361940480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72344.52</c:v>
                </c:pt>
                <c:pt idx="1">
                  <c:v>789842.55999999994</c:v>
                </c:pt>
                <c:pt idx="2">
                  <c:v>405329.24</c:v>
                </c:pt>
                <c:pt idx="3">
                  <c:v>108755.07</c:v>
                </c:pt>
                <c:pt idx="4">
                  <c:v>1313044.04</c:v>
                </c:pt>
                <c:pt idx="5">
                  <c:v>760751.53</c:v>
                </c:pt>
                <c:pt idx="6">
                  <c:v>637380.43999999994</c:v>
                </c:pt>
                <c:pt idx="7">
                  <c:v>1205301.71</c:v>
                </c:pt>
                <c:pt idx="8">
                  <c:v>3133436.0999999996</c:v>
                </c:pt>
                <c:pt idx="9">
                  <c:v>354299.26</c:v>
                </c:pt>
                <c:pt idx="10">
                  <c:v>7466.7599999999993</c:v>
                </c:pt>
                <c:pt idx="11">
                  <c:v>71990.13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0</xdr:row>
      <xdr:rowOff>0</xdr:rowOff>
    </xdr:from>
    <xdr:to>
      <xdr:col>14</xdr:col>
      <xdr:colOff>581025</xdr:colOff>
      <xdr:row>17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18</xdr:row>
      <xdr:rowOff>133349</xdr:rowOff>
    </xdr:from>
    <xdr:to>
      <xdr:col>14</xdr:col>
      <xdr:colOff>581025</xdr:colOff>
      <xdr:row>33</xdr:row>
      <xdr:rowOff>9524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581024</xdr:colOff>
      <xdr:row>34</xdr:row>
      <xdr:rowOff>171450</xdr:rowOff>
    </xdr:from>
    <xdr:to>
      <xdr:col>14</xdr:col>
      <xdr:colOff>609599</xdr:colOff>
      <xdr:row>49</xdr:row>
      <xdr:rowOff>66675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zioniperprovinciabrancadiattivit&#224;economica%202023%20constoricopersi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zioni%20per%20provincia,%20branca%20di%20attivit&#224;%20economica%20e%20trimestre%201%20e%202%20%203%204%20trim%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-Q1 Q2 q3 q4"/>
      <sheetName val="2022-Q1 Q2"/>
      <sheetName val="2022-Q1 Q2 q3 q4"/>
      <sheetName val="2021 q1q2q3q4"/>
      <sheetName val="2020 q1q2q3q4"/>
      <sheetName val="2019 q1q2q3q4"/>
      <sheetName val="storico"/>
    </sheetNames>
    <sheetDataSet>
      <sheetData sheetId="0">
        <row r="54">
          <cell r="A54" t="str">
            <v xml:space="preserve">Trimestre: 2022-q1 q2 Q3 q4  </v>
          </cell>
        </row>
        <row r="56">
          <cell r="A56" t="str">
            <v xml:space="preserve">Branche di attività economica  </v>
          </cell>
        </row>
        <row r="57">
          <cell r="A57" t="str">
            <v xml:space="preserve">Territorio di riferimento  </v>
          </cell>
        </row>
        <row r="58">
          <cell r="A58" t="str">
            <v xml:space="preserve">Abruzzo  </v>
          </cell>
        </row>
        <row r="59">
          <cell r="A59" t="str">
            <v xml:space="preserve">Pescara  </v>
          </cell>
        </row>
        <row r="60">
          <cell r="A60" t="str">
            <v xml:space="preserve">Chieti  </v>
          </cell>
        </row>
      </sheetData>
      <sheetData sheetId="1">
        <row r="54">
          <cell r="A54" t="str">
            <v xml:space="preserve">Trimestre: 2022-q1 q2 Q3 q4  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Q1 Q2 q3 q4"/>
      <sheetName val="2021 q1q2q3q4"/>
      <sheetName val="2020 q1q2q3q4"/>
      <sheetName val="2019 q1q2q3q4"/>
      <sheetName val="storico"/>
    </sheetNames>
    <sheetDataSet>
      <sheetData sheetId="0">
        <row r="53">
          <cell r="A53" t="str">
            <v xml:space="preserve">Importazioni per provincia, branca di attività economica e trimestre  </v>
          </cell>
        </row>
        <row r="54">
          <cell r="A54" t="str">
            <v xml:space="preserve">Trimestre: 2022-q1 q2 Q3 q4  </v>
          </cell>
        </row>
        <row r="56">
          <cell r="A56" t="str">
            <v xml:space="preserve">Branche di attività economica  </v>
          </cell>
        </row>
        <row r="57">
          <cell r="A57" t="str">
            <v xml:space="preserve">Territorio di riferimento  </v>
          </cell>
        </row>
        <row r="58">
          <cell r="A58" t="str">
            <v xml:space="preserve">Abruzzo  </v>
          </cell>
        </row>
        <row r="59">
          <cell r="A59" t="str">
            <v xml:space="preserve">Pescara  </v>
          </cell>
        </row>
        <row r="60">
          <cell r="A60" t="str">
            <v xml:space="preserve">Chieti  </v>
          </cell>
        </row>
      </sheetData>
      <sheetData sheetId="1"/>
      <sheetData sheetId="2"/>
      <sheetData sheetId="3"/>
      <sheetData sheetId="4">
        <row r="6">
          <cell r="A6" t="str">
            <v xml:space="preserve">Territorio di riferimento  </v>
          </cell>
        </row>
        <row r="7">
          <cell r="A7" t="str">
            <v xml:space="preserve">Abruzzo  </v>
          </cell>
        </row>
        <row r="8">
          <cell r="A8" t="str">
            <v xml:space="preserve">Pescara  </v>
          </cell>
        </row>
        <row r="9">
          <cell r="A9" t="str">
            <v xml:space="preserve">Chieti  </v>
          </cell>
        </row>
        <row r="10">
          <cell r="A10" t="str">
            <v>Chieti Pescara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Normal="100" workbookViewId="0">
      <selection activeCell="B86" sqref="B86:N88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14" t="s">
        <v>59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25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25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25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65</v>
      </c>
    </row>
    <row r="17" spans="1:14" ht="180" x14ac:dyDescent="0.25">
      <c r="A17" s="3" t="s">
        <v>2</v>
      </c>
      <c r="B17" s="24" t="s">
        <v>3</v>
      </c>
      <c r="C17" s="24" t="s">
        <v>4</v>
      </c>
      <c r="D17" s="24" t="s">
        <v>5</v>
      </c>
      <c r="E17" s="24" t="s">
        <v>6</v>
      </c>
      <c r="F17" s="24" t="s">
        <v>7</v>
      </c>
      <c r="G17" s="24" t="s">
        <v>8</v>
      </c>
      <c r="H17" s="24" t="s">
        <v>9</v>
      </c>
      <c r="I17" s="24" t="s">
        <v>10</v>
      </c>
      <c r="J17" s="24" t="s">
        <v>11</v>
      </c>
      <c r="K17" s="24" t="s">
        <v>12</v>
      </c>
      <c r="L17" s="24" t="s">
        <v>13</v>
      </c>
      <c r="M17" s="24" t="s">
        <v>14</v>
      </c>
      <c r="N17" s="24" t="s">
        <v>15</v>
      </c>
    </row>
    <row r="18" spans="1:14" ht="15" customHeight="1" x14ac:dyDescent="0.25">
      <c r="A18" s="3" t="s">
        <v>16</v>
      </c>
      <c r="B18" s="34" t="s">
        <v>17</v>
      </c>
      <c r="C18" s="34" t="s">
        <v>17</v>
      </c>
      <c r="D18" s="34" t="s">
        <v>17</v>
      </c>
      <c r="E18" s="34" t="s">
        <v>17</v>
      </c>
      <c r="F18" s="34" t="s">
        <v>17</v>
      </c>
      <c r="G18" s="34" t="s">
        <v>17</v>
      </c>
      <c r="H18" s="34" t="s">
        <v>17</v>
      </c>
      <c r="I18" s="34" t="s">
        <v>17</v>
      </c>
      <c r="J18" s="34" t="s">
        <v>17</v>
      </c>
      <c r="K18" s="34" t="s">
        <v>17</v>
      </c>
      <c r="L18" s="34" t="s">
        <v>17</v>
      </c>
      <c r="M18" s="34" t="s">
        <v>17</v>
      </c>
      <c r="N18" s="34" t="s">
        <v>17</v>
      </c>
    </row>
    <row r="19" spans="1:14" x14ac:dyDescent="0.25">
      <c r="A19" s="2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2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2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66</v>
      </c>
    </row>
    <row r="29" spans="1:14" x14ac:dyDescent="0.25">
      <c r="A29" s="2"/>
    </row>
    <row r="30" spans="1:14" ht="180" x14ac:dyDescent="0.25">
      <c r="A30" s="3" t="s">
        <v>2</v>
      </c>
      <c r="B30" s="24" t="s">
        <v>3</v>
      </c>
      <c r="C30" s="24" t="s">
        <v>4</v>
      </c>
      <c r="D30" s="24" t="s">
        <v>5</v>
      </c>
      <c r="E30" s="24" t="s">
        <v>6</v>
      </c>
      <c r="F30" s="24" t="s">
        <v>7</v>
      </c>
      <c r="G30" s="24" t="s">
        <v>8</v>
      </c>
      <c r="H30" s="24" t="s">
        <v>9</v>
      </c>
      <c r="I30" s="24" t="s">
        <v>10</v>
      </c>
      <c r="J30" s="24" t="s">
        <v>11</v>
      </c>
      <c r="K30" s="24" t="s">
        <v>12</v>
      </c>
      <c r="L30" s="24" t="s">
        <v>13</v>
      </c>
      <c r="M30" s="24" t="s">
        <v>14</v>
      </c>
      <c r="N30" s="24" t="s">
        <v>15</v>
      </c>
    </row>
    <row r="31" spans="1:14" ht="15" customHeight="1" x14ac:dyDescent="0.25">
      <c r="A31" s="3" t="s">
        <v>16</v>
      </c>
      <c r="B31" s="34" t="s">
        <v>17</v>
      </c>
      <c r="C31" s="34" t="s">
        <v>17</v>
      </c>
      <c r="D31" s="34" t="s">
        <v>17</v>
      </c>
      <c r="E31" s="34" t="s">
        <v>17</v>
      </c>
      <c r="F31" s="34" t="s">
        <v>17</v>
      </c>
      <c r="G31" s="34" t="s">
        <v>17</v>
      </c>
      <c r="H31" s="34" t="s">
        <v>17</v>
      </c>
      <c r="I31" s="34" t="s">
        <v>17</v>
      </c>
      <c r="J31" s="34" t="s">
        <v>17</v>
      </c>
      <c r="K31" s="34" t="s">
        <v>17</v>
      </c>
      <c r="L31" s="34" t="s">
        <v>17</v>
      </c>
      <c r="M31" s="34" t="s">
        <v>17</v>
      </c>
      <c r="N31" s="34" t="s">
        <v>17</v>
      </c>
    </row>
    <row r="32" spans="1:14" x14ac:dyDescent="0.25">
      <c r="A32" s="24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24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24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67</v>
      </c>
    </row>
    <row r="43" spans="1:14" ht="180" x14ac:dyDescent="0.25">
      <c r="A43" s="3" t="s">
        <v>2</v>
      </c>
      <c r="B43" s="24" t="s">
        <v>3</v>
      </c>
      <c r="C43" s="24" t="s">
        <v>4</v>
      </c>
      <c r="D43" s="24" t="s">
        <v>5</v>
      </c>
      <c r="E43" s="24" t="s">
        <v>6</v>
      </c>
      <c r="F43" s="24" t="s">
        <v>7</v>
      </c>
      <c r="G43" s="24" t="s">
        <v>8</v>
      </c>
      <c r="H43" s="24" t="s">
        <v>9</v>
      </c>
      <c r="I43" s="24" t="s">
        <v>10</v>
      </c>
      <c r="J43" s="24" t="s">
        <v>11</v>
      </c>
      <c r="K43" s="24" t="s">
        <v>12</v>
      </c>
      <c r="L43" s="24" t="s">
        <v>13</v>
      </c>
      <c r="M43" s="24" t="s">
        <v>14</v>
      </c>
      <c r="N43" s="24" t="s">
        <v>15</v>
      </c>
    </row>
    <row r="44" spans="1:14" x14ac:dyDescent="0.25">
      <c r="A44" s="3" t="s">
        <v>16</v>
      </c>
      <c r="B44" s="34" t="s">
        <v>17</v>
      </c>
      <c r="C44" s="34" t="s">
        <v>17</v>
      </c>
      <c r="D44" s="34" t="s">
        <v>17</v>
      </c>
      <c r="E44" s="34" t="s">
        <v>17</v>
      </c>
      <c r="F44" s="34" t="s">
        <v>17</v>
      </c>
      <c r="G44" s="34" t="s">
        <v>17</v>
      </c>
      <c r="H44" s="34" t="s">
        <v>17</v>
      </c>
      <c r="I44" s="34" t="s">
        <v>17</v>
      </c>
      <c r="J44" s="34" t="s">
        <v>17</v>
      </c>
      <c r="K44" s="34" t="s">
        <v>17</v>
      </c>
      <c r="L44" s="34" t="s">
        <v>17</v>
      </c>
      <c r="M44" s="34" t="s">
        <v>17</v>
      </c>
      <c r="N44" s="34" t="s">
        <v>17</v>
      </c>
    </row>
    <row r="45" spans="1:14" x14ac:dyDescent="0.25">
      <c r="A45" s="2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68</v>
      </c>
    </row>
    <row r="56" spans="1:15" ht="180" x14ac:dyDescent="0.25">
      <c r="A56" s="3" t="s">
        <v>2</v>
      </c>
      <c r="B56" s="24" t="s">
        <v>3</v>
      </c>
      <c r="C56" s="24" t="s">
        <v>4</v>
      </c>
      <c r="D56" s="24" t="s">
        <v>5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4" t="s">
        <v>14</v>
      </c>
      <c r="N56" s="24" t="s">
        <v>15</v>
      </c>
    </row>
    <row r="57" spans="1:15" x14ac:dyDescent="0.25">
      <c r="A57" s="3" t="s">
        <v>16</v>
      </c>
      <c r="B57" s="34" t="s">
        <v>17</v>
      </c>
      <c r="C57" s="34" t="s">
        <v>17</v>
      </c>
      <c r="D57" s="34" t="s">
        <v>17</v>
      </c>
      <c r="E57" s="34" t="s">
        <v>17</v>
      </c>
      <c r="F57" s="34" t="s">
        <v>17</v>
      </c>
      <c r="G57" s="34" t="s">
        <v>17</v>
      </c>
      <c r="H57" s="34" t="s">
        <v>17</v>
      </c>
      <c r="I57" s="34" t="s">
        <v>17</v>
      </c>
      <c r="J57" s="34" t="s">
        <v>17</v>
      </c>
      <c r="K57" s="34" t="s">
        <v>17</v>
      </c>
      <c r="L57" s="34" t="s">
        <v>17</v>
      </c>
      <c r="M57" s="34" t="s">
        <v>17</v>
      </c>
      <c r="N57" s="34" t="s">
        <v>17</v>
      </c>
    </row>
    <row r="58" spans="1:15" x14ac:dyDescent="0.25">
      <c r="A58" s="24" t="s">
        <v>18</v>
      </c>
      <c r="B58" s="5">
        <v>44634.69</v>
      </c>
      <c r="C58" s="5">
        <v>433120.37</v>
      </c>
      <c r="D58" s="5">
        <v>234117.24</v>
      </c>
      <c r="E58" s="5">
        <v>56065.19</v>
      </c>
      <c r="F58" s="5">
        <v>847819.26</v>
      </c>
      <c r="G58" s="5">
        <v>424804.6</v>
      </c>
      <c r="H58" s="5">
        <v>304414.54000000004</v>
      </c>
      <c r="I58" s="5">
        <v>642139.48</v>
      </c>
      <c r="J58" s="5">
        <v>1899602.9300000002</v>
      </c>
      <c r="K58" s="5">
        <v>187965.94</v>
      </c>
      <c r="L58" s="5">
        <v>4403.8099999999995</v>
      </c>
      <c r="M58" s="5">
        <v>33068.270000000004</v>
      </c>
      <c r="N58" s="5">
        <v>5112155.33</v>
      </c>
    </row>
    <row r="59" spans="1:15" x14ac:dyDescent="0.25">
      <c r="A59" s="24" t="s">
        <v>19</v>
      </c>
      <c r="B59" s="5">
        <v>11161.1</v>
      </c>
      <c r="C59" s="5">
        <v>46987.82</v>
      </c>
      <c r="D59" s="5">
        <v>36322.6</v>
      </c>
      <c r="E59" s="5">
        <v>6946.73</v>
      </c>
      <c r="F59" s="5">
        <v>74639.78</v>
      </c>
      <c r="G59" s="5">
        <v>11043.36</v>
      </c>
      <c r="H59" s="5">
        <v>22584</v>
      </c>
      <c r="I59" s="5">
        <v>60450.509999999995</v>
      </c>
      <c r="J59" s="5">
        <v>10380.64</v>
      </c>
      <c r="K59" s="5">
        <v>24840.75</v>
      </c>
      <c r="L59" s="5">
        <v>144.68</v>
      </c>
      <c r="M59" s="5">
        <v>7080.9400000000005</v>
      </c>
      <c r="N59" s="5">
        <v>312582.90000000002</v>
      </c>
      <c r="O59" s="17">
        <f>+N59/N58</f>
        <v>6.1145031757084738E-2</v>
      </c>
    </row>
    <row r="60" spans="1:15" x14ac:dyDescent="0.25">
      <c r="A60" s="24" t="s">
        <v>20</v>
      </c>
      <c r="B60" s="5">
        <v>5631.0300000000007</v>
      </c>
      <c r="C60" s="5">
        <v>257552.72999999998</v>
      </c>
      <c r="D60" s="5">
        <v>24664.93</v>
      </c>
      <c r="E60" s="5">
        <v>16286.65</v>
      </c>
      <c r="F60" s="5">
        <v>119186.6</v>
      </c>
      <c r="G60" s="5">
        <v>289910.57</v>
      </c>
      <c r="H60" s="5">
        <v>138489.08000000002</v>
      </c>
      <c r="I60" s="5">
        <v>287504.95</v>
      </c>
      <c r="J60" s="5">
        <v>1738624.87</v>
      </c>
      <c r="K60" s="5">
        <v>47631.5</v>
      </c>
      <c r="L60" s="5">
        <v>2550.46</v>
      </c>
      <c r="M60" s="5">
        <v>9820.17</v>
      </c>
      <c r="N60" s="5">
        <v>2937854.52</v>
      </c>
      <c r="O60" s="17">
        <f>+N60/N58</f>
        <v>0.57468021418668436</v>
      </c>
    </row>
    <row r="61" spans="1:15" x14ac:dyDescent="0.25">
      <c r="A61" s="24" t="s">
        <v>55</v>
      </c>
      <c r="B61" s="5">
        <v>16792.13</v>
      </c>
      <c r="C61" s="5">
        <v>304540.55</v>
      </c>
      <c r="D61" s="5">
        <v>60987.53</v>
      </c>
      <c r="E61" s="5">
        <v>23233.379999999997</v>
      </c>
      <c r="F61" s="5">
        <v>193826.38</v>
      </c>
      <c r="G61" s="5">
        <v>300953.93</v>
      </c>
      <c r="H61" s="5">
        <v>161073.08000000002</v>
      </c>
      <c r="I61" s="5">
        <v>347955.46</v>
      </c>
      <c r="J61" s="5">
        <v>1749005.51</v>
      </c>
      <c r="K61" s="5">
        <v>72472.25</v>
      </c>
      <c r="L61" s="5">
        <v>2695.14</v>
      </c>
      <c r="M61" s="5">
        <v>16901.11</v>
      </c>
      <c r="N61" s="5">
        <v>3250437.42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69</v>
      </c>
    </row>
    <row r="66" spans="1:14" ht="180" x14ac:dyDescent="0.25">
      <c r="A66" s="3" t="s">
        <v>2</v>
      </c>
      <c r="B66" s="24" t="s">
        <v>3</v>
      </c>
      <c r="C66" s="24" t="s">
        <v>4</v>
      </c>
      <c r="D66" s="24" t="s">
        <v>5</v>
      </c>
      <c r="E66" s="24" t="s">
        <v>6</v>
      </c>
      <c r="F66" s="24" t="s">
        <v>7</v>
      </c>
      <c r="G66" s="24" t="s">
        <v>8</v>
      </c>
      <c r="H66" s="24" t="s">
        <v>9</v>
      </c>
      <c r="I66" s="24" t="s">
        <v>10</v>
      </c>
      <c r="J66" s="24" t="s">
        <v>11</v>
      </c>
      <c r="K66" s="24" t="s">
        <v>12</v>
      </c>
      <c r="L66" s="24" t="s">
        <v>13</v>
      </c>
      <c r="M66" s="24" t="s">
        <v>14</v>
      </c>
      <c r="N66" s="24" t="s">
        <v>15</v>
      </c>
    </row>
    <row r="67" spans="1:14" ht="15" customHeight="1" x14ac:dyDescent="0.25">
      <c r="A67" s="3" t="s">
        <v>16</v>
      </c>
      <c r="B67" s="34" t="s">
        <v>17</v>
      </c>
      <c r="C67" s="34" t="s">
        <v>17</v>
      </c>
      <c r="D67" s="34" t="s">
        <v>17</v>
      </c>
      <c r="E67" s="34" t="s">
        <v>17</v>
      </c>
      <c r="F67" s="34" t="s">
        <v>17</v>
      </c>
      <c r="G67" s="34" t="s">
        <v>17</v>
      </c>
      <c r="H67" s="34" t="s">
        <v>17</v>
      </c>
      <c r="I67" s="34" t="s">
        <v>17</v>
      </c>
      <c r="J67" s="34" t="s">
        <v>17</v>
      </c>
      <c r="K67" s="34" t="s">
        <v>17</v>
      </c>
      <c r="L67" s="34" t="s">
        <v>17</v>
      </c>
      <c r="M67" s="34" t="s">
        <v>17</v>
      </c>
      <c r="N67" s="34" t="s">
        <v>17</v>
      </c>
    </row>
    <row r="68" spans="1:14" x14ac:dyDescent="0.25">
      <c r="A68" s="24" t="s">
        <v>18</v>
      </c>
      <c r="B68" s="8">
        <v>0.34471080759128953</v>
      </c>
      <c r="C68" s="8">
        <v>4.9718597276429514E-2</v>
      </c>
      <c r="D68" s="8">
        <v>0.11493346013715861</v>
      </c>
      <c r="E68" s="8">
        <v>2.4380782963014887E-2</v>
      </c>
      <c r="F68" s="8">
        <v>0.32576857607354853</v>
      </c>
      <c r="G68" s="8">
        <v>0.14763623804808415</v>
      </c>
      <c r="H68" s="8">
        <v>-1.6140021342923017E-3</v>
      </c>
      <c r="I68" s="8">
        <v>3.8372028491655136E-2</v>
      </c>
      <c r="J68" s="8">
        <v>0.32182466020144013</v>
      </c>
      <c r="K68" s="8">
        <v>4.7371676646082633E-2</v>
      </c>
      <c r="L68" s="8">
        <v>0.61053328359628123</v>
      </c>
      <c r="M68" s="8">
        <v>-6.3301419142848939E-2</v>
      </c>
      <c r="N68" s="8">
        <v>0.18940260011887722</v>
      </c>
    </row>
    <row r="69" spans="1:14" x14ac:dyDescent="0.25">
      <c r="A69" s="24" t="s">
        <v>19</v>
      </c>
      <c r="B69" s="8">
        <v>0.45789819491849781</v>
      </c>
      <c r="C69" s="8">
        <v>-2.9597312733434546E-2</v>
      </c>
      <c r="D69" s="8">
        <v>0.62959586492729913</v>
      </c>
      <c r="E69" s="8">
        <v>5.6223664893515606</v>
      </c>
      <c r="F69" s="8">
        <v>0.38088048410881981</v>
      </c>
      <c r="G69" s="8">
        <v>9.2456626641896106E-2</v>
      </c>
      <c r="H69" s="8">
        <v>0.17455179386470382</v>
      </c>
      <c r="I69" s="8">
        <v>-0.21328860807267103</v>
      </c>
      <c r="J69" s="8">
        <v>0.36108303012423371</v>
      </c>
      <c r="K69" s="8">
        <v>1.7550347357344668E-3</v>
      </c>
      <c r="L69" s="8">
        <v>0.69852077952571046</v>
      </c>
      <c r="M69" s="8">
        <v>7.8208462508298798E-2</v>
      </c>
      <c r="N69" s="8">
        <v>0.12149573953612527</v>
      </c>
    </row>
    <row r="70" spans="1:14" x14ac:dyDescent="0.25">
      <c r="A70" s="24" t="s">
        <v>20</v>
      </c>
      <c r="B70" s="8">
        <v>-0.29426428289436568</v>
      </c>
      <c r="C70" s="8">
        <v>-3.7385614887743774E-3</v>
      </c>
      <c r="D70" s="8">
        <v>5.1374932916845945E-2</v>
      </c>
      <c r="E70" s="8">
        <v>0.13353948646850358</v>
      </c>
      <c r="F70" s="8">
        <v>-0.31743014941885417</v>
      </c>
      <c r="G70" s="8">
        <v>0.22818929303697555</v>
      </c>
      <c r="H70" s="8">
        <v>-6.3903967494560579E-2</v>
      </c>
      <c r="I70" s="8">
        <v>7.9583781243367818E-2</v>
      </c>
      <c r="J70" s="8">
        <v>0.32119024178864208</v>
      </c>
      <c r="K70" s="8">
        <v>0.24293872293699045</v>
      </c>
      <c r="L70" s="8">
        <v>1.0761779167073686</v>
      </c>
      <c r="M70" s="8">
        <v>-1.2275930325420386E-2</v>
      </c>
      <c r="N70" s="8">
        <v>0.17764434462752984</v>
      </c>
    </row>
    <row r="73" spans="1:14" x14ac:dyDescent="0.25">
      <c r="A73" s="2" t="s">
        <v>72</v>
      </c>
    </row>
    <row r="74" spans="1:14" ht="180" x14ac:dyDescent="0.25">
      <c r="A74" s="3" t="s">
        <v>2</v>
      </c>
      <c r="B74" s="24" t="s">
        <v>3</v>
      </c>
      <c r="C74" s="24" t="s">
        <v>4</v>
      </c>
      <c r="D74" s="24" t="s">
        <v>5</v>
      </c>
      <c r="E74" s="24" t="s">
        <v>6</v>
      </c>
      <c r="F74" s="24" t="s">
        <v>7</v>
      </c>
      <c r="G74" s="24" t="s">
        <v>8</v>
      </c>
      <c r="H74" s="24" t="s">
        <v>9</v>
      </c>
      <c r="I74" s="24" t="s">
        <v>10</v>
      </c>
      <c r="J74" s="24" t="s">
        <v>11</v>
      </c>
      <c r="K74" s="24" t="s">
        <v>12</v>
      </c>
      <c r="L74" s="24" t="s">
        <v>13</v>
      </c>
      <c r="M74" s="24" t="s">
        <v>14</v>
      </c>
      <c r="N74" s="24" t="s">
        <v>15</v>
      </c>
    </row>
    <row r="75" spans="1:14" ht="15" customHeight="1" x14ac:dyDescent="0.25">
      <c r="A75" s="3" t="s">
        <v>16</v>
      </c>
      <c r="B75" s="34" t="s">
        <v>17</v>
      </c>
      <c r="C75" s="34" t="s">
        <v>17</v>
      </c>
      <c r="D75" s="34" t="s">
        <v>17</v>
      </c>
      <c r="E75" s="34" t="s">
        <v>17</v>
      </c>
      <c r="F75" s="34" t="s">
        <v>17</v>
      </c>
      <c r="G75" s="34" t="s">
        <v>17</v>
      </c>
      <c r="H75" s="34" t="s">
        <v>17</v>
      </c>
      <c r="I75" s="34" t="s">
        <v>17</v>
      </c>
      <c r="J75" s="34" t="s">
        <v>17</v>
      </c>
      <c r="K75" s="34" t="s">
        <v>17</v>
      </c>
      <c r="L75" s="34" t="s">
        <v>17</v>
      </c>
      <c r="M75" s="34" t="s">
        <v>17</v>
      </c>
      <c r="N75" s="34" t="s">
        <v>17</v>
      </c>
    </row>
    <row r="76" spans="1:14" x14ac:dyDescent="0.25">
      <c r="A76" s="24" t="s">
        <v>18</v>
      </c>
      <c r="B76" s="8">
        <v>0.14004358426981781</v>
      </c>
      <c r="C76" s="8">
        <v>0.14814048029671786</v>
      </c>
      <c r="D76" s="8">
        <v>0.19847415425617149</v>
      </c>
      <c r="E76" s="8">
        <v>3.7778027871182458E-2</v>
      </c>
      <c r="F76" s="8">
        <v>0.25872987954193072</v>
      </c>
      <c r="G76" s="8">
        <v>8.758221647214004E-2</v>
      </c>
      <c r="H76" s="8">
        <v>-8.4395346905250662E-2</v>
      </c>
      <c r="I76" s="8">
        <v>9.4135926606037298E-2</v>
      </c>
      <c r="J76" s="8">
        <v>0.11983132923272681</v>
      </c>
      <c r="K76" s="8">
        <v>7.5105678301551598E-2</v>
      </c>
      <c r="L76" s="8">
        <v>-6.9430181008287531E-2</v>
      </c>
      <c r="M76" s="8">
        <v>-9.8641131099652654E-2</v>
      </c>
      <c r="N76" s="8">
        <v>0.12063088102210684</v>
      </c>
    </row>
    <row r="77" spans="1:14" x14ac:dyDescent="0.25">
      <c r="A77" s="24" t="s">
        <v>19</v>
      </c>
      <c r="B77" s="8">
        <v>0.1998718542750898</v>
      </c>
      <c r="C77" s="33">
        <v>4.1559945750637767E-4</v>
      </c>
      <c r="D77" s="8">
        <v>0.49207392467044853</v>
      </c>
      <c r="E77" s="8">
        <v>1.6619597414192815</v>
      </c>
      <c r="F77" s="8">
        <v>0.51984334001626542</v>
      </c>
      <c r="G77" s="8">
        <v>0.12288493626211378</v>
      </c>
      <c r="H77" s="8">
        <v>0.13284038256938654</v>
      </c>
      <c r="I77" s="8">
        <v>-0.15544559753361464</v>
      </c>
      <c r="J77" s="8">
        <v>-0.30534961579101277</v>
      </c>
      <c r="K77" s="8">
        <v>1.8581581861922391E-2</v>
      </c>
      <c r="L77" s="8">
        <v>14.229473684210527</v>
      </c>
      <c r="M77" s="8">
        <v>1.8355286906523802E-2</v>
      </c>
      <c r="N77" s="8">
        <v>0.11646666616424116</v>
      </c>
    </row>
    <row r="78" spans="1:14" x14ac:dyDescent="0.25">
      <c r="A78" s="24" t="s">
        <v>20</v>
      </c>
      <c r="B78" s="8">
        <v>0.12034658734816908</v>
      </c>
      <c r="C78" s="8">
        <v>0.1104984953562423</v>
      </c>
      <c r="D78" s="8">
        <v>-9.7918458765631419E-2</v>
      </c>
      <c r="E78" s="8">
        <v>0.22089928844937123</v>
      </c>
      <c r="F78" s="8">
        <v>-0.25365239523423511</v>
      </c>
      <c r="G78" s="8">
        <v>0.26936063423159101</v>
      </c>
      <c r="H78" s="8">
        <v>-0.13095790235225249</v>
      </c>
      <c r="I78" s="8">
        <v>0.13542571906260092</v>
      </c>
      <c r="J78" s="8">
        <v>9.9422693092786396E-2</v>
      </c>
      <c r="K78" s="8">
        <v>0.1332689986100464</v>
      </c>
      <c r="L78" s="8">
        <v>0.41911396490134784</v>
      </c>
      <c r="M78" s="8">
        <v>-3.9976185564893851E-2</v>
      </c>
      <c r="N78" s="8">
        <v>8.2583539550898116E-2</v>
      </c>
    </row>
    <row r="79" spans="1:14" x14ac:dyDescent="0.25">
      <c r="A79" s="24" t="s">
        <v>55</v>
      </c>
      <c r="B79" s="8">
        <v>0.17197513131575382</v>
      </c>
      <c r="C79" s="8">
        <v>9.1959504417508511E-2</v>
      </c>
      <c r="D79" s="8">
        <v>0.17996364194982226</v>
      </c>
      <c r="E79" s="8">
        <v>0.45668299527697054</v>
      </c>
      <c r="F79" s="8">
        <v>-7.1727543808807956E-2</v>
      </c>
      <c r="G79" s="8">
        <v>0.26331359617888611</v>
      </c>
      <c r="H79" s="8">
        <v>-0.10162613325016265</v>
      </c>
      <c r="I79" s="8">
        <v>7.1323897251074506E-2</v>
      </c>
      <c r="J79" s="8">
        <v>9.563353450183297E-2</v>
      </c>
      <c r="K79" s="8">
        <v>9.1157532088174523E-2</v>
      </c>
      <c r="L79" s="8">
        <v>0.49173087141339011</v>
      </c>
      <c r="M79" s="8">
        <v>-1.637082130552198E-2</v>
      </c>
      <c r="N79" s="8">
        <v>8.5752318102446434E-2</v>
      </c>
    </row>
    <row r="80" spans="1:14" x14ac:dyDescent="0.25">
      <c r="A80" t="s">
        <v>25</v>
      </c>
    </row>
    <row r="84" spans="1:15" ht="180" x14ac:dyDescent="0.25">
      <c r="A84" s="3" t="s">
        <v>2</v>
      </c>
      <c r="B84" s="24" t="s">
        <v>3</v>
      </c>
      <c r="C84" s="24" t="s">
        <v>4</v>
      </c>
      <c r="D84" s="24" t="s">
        <v>5</v>
      </c>
      <c r="E84" s="24" t="s">
        <v>6</v>
      </c>
      <c r="F84" s="24" t="s">
        <v>7</v>
      </c>
      <c r="G84" s="24" t="s">
        <v>8</v>
      </c>
      <c r="H84" s="24" t="s">
        <v>9</v>
      </c>
      <c r="I84" s="24" t="s">
        <v>10</v>
      </c>
      <c r="J84" s="24" t="s">
        <v>11</v>
      </c>
      <c r="K84" s="24" t="s">
        <v>12</v>
      </c>
      <c r="L84" s="24" t="s">
        <v>13</v>
      </c>
      <c r="M84" s="24" t="s">
        <v>14</v>
      </c>
      <c r="N84" s="24" t="s">
        <v>15</v>
      </c>
    </row>
    <row r="85" spans="1:15" x14ac:dyDescent="0.25">
      <c r="A85" s="3" t="s">
        <v>16</v>
      </c>
      <c r="B85" s="34" t="s">
        <v>17</v>
      </c>
      <c r="C85" s="34" t="s">
        <v>17</v>
      </c>
      <c r="D85" s="34" t="s">
        <v>17</v>
      </c>
      <c r="E85" s="34" t="s">
        <v>17</v>
      </c>
      <c r="F85" s="34" t="s">
        <v>17</v>
      </c>
      <c r="G85" s="34" t="s">
        <v>17</v>
      </c>
      <c r="H85" s="34" t="s">
        <v>17</v>
      </c>
      <c r="I85" s="34" t="s">
        <v>17</v>
      </c>
      <c r="J85" s="34" t="s">
        <v>17</v>
      </c>
      <c r="K85" s="34" t="s">
        <v>17</v>
      </c>
      <c r="L85" s="34" t="s">
        <v>17</v>
      </c>
      <c r="M85" s="34" t="s">
        <v>17</v>
      </c>
      <c r="N85" s="34" t="s">
        <v>17</v>
      </c>
      <c r="O85" t="s">
        <v>44</v>
      </c>
    </row>
    <row r="86" spans="1:15" x14ac:dyDescent="0.25">
      <c r="A86" s="24" t="s">
        <v>18</v>
      </c>
      <c r="B86" s="20">
        <v>8.7310903364119802E-3</v>
      </c>
      <c r="C86" s="20">
        <v>8.4723632605271409E-2</v>
      </c>
      <c r="D86" s="20">
        <v>4.5796190625530149E-2</v>
      </c>
      <c r="E86" s="20">
        <v>1.0967035698424289E-2</v>
      </c>
      <c r="F86" s="20">
        <v>0.16584379880335132</v>
      </c>
      <c r="G86" s="20">
        <v>8.3096966460915411E-2</v>
      </c>
      <c r="H86" s="20">
        <v>5.9547200808548209E-2</v>
      </c>
      <c r="I86" s="20">
        <v>0.12561032256427934</v>
      </c>
      <c r="J86" s="20">
        <v>0.37158552652976612</v>
      </c>
      <c r="K86" s="20">
        <v>3.6768432855892895E-2</v>
      </c>
      <c r="L86" s="20">
        <v>8.6143900482773465E-4</v>
      </c>
      <c r="M86" s="20">
        <v>6.4685573628687071E-3</v>
      </c>
      <c r="N86" s="20">
        <v>1</v>
      </c>
      <c r="O86" s="22">
        <f>+C86+D86+F86+G86+H86+I86+J86+K86</f>
        <v>0.97297207125355489</v>
      </c>
    </row>
    <row r="87" spans="1:15" x14ac:dyDescent="0.25">
      <c r="A87" s="24" t="s">
        <v>19</v>
      </c>
      <c r="B87" s="20">
        <v>3.5706047899613187E-2</v>
      </c>
      <c r="C87" s="20">
        <v>0.15032114680617525</v>
      </c>
      <c r="D87" s="20">
        <v>0.11620149406765372</v>
      </c>
      <c r="E87" s="20">
        <v>2.2223640512644801E-2</v>
      </c>
      <c r="F87" s="20">
        <v>0.23878395139337436</v>
      </c>
      <c r="G87" s="20">
        <v>3.5329379822120789E-2</v>
      </c>
      <c r="H87" s="20">
        <v>7.2249633617194026E-2</v>
      </c>
      <c r="I87" s="20">
        <v>0.19339032941341319</v>
      </c>
      <c r="J87" s="20">
        <v>3.3209238253276166E-2</v>
      </c>
      <c r="K87" s="20">
        <v>7.9469318379220361E-2</v>
      </c>
      <c r="L87" s="20">
        <v>4.6285321429931066E-4</v>
      </c>
      <c r="M87" s="20">
        <v>2.2652998612528067E-2</v>
      </c>
      <c r="N87" s="20">
        <v>1</v>
      </c>
      <c r="O87" s="22">
        <f>+C87+D87+F87+G87+H87+I87+J87+K87</f>
        <v>0.91895449175242783</v>
      </c>
    </row>
    <row r="88" spans="1:15" x14ac:dyDescent="0.25">
      <c r="A88" s="24" t="s">
        <v>20</v>
      </c>
      <c r="B88" s="20">
        <v>1.9167150591241668E-3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f>+C88+D88+F88+G88+H88+I88+J88+K88</f>
        <v>0.9883284588237542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8" priority="4" operator="lessThan">
      <formula>0</formula>
    </cfRule>
  </conditionalFormatting>
  <conditionalFormatting sqref="B79:N79">
    <cfRule type="cellIs" dxfId="7" priority="5" operator="lessThan">
      <formula>0</formula>
    </cfRule>
  </conditionalFormatting>
  <conditionalFormatting sqref="B76:N78">
    <cfRule type="cellIs" dxfId="6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zoomScaleNormal="100" workbookViewId="0">
      <selection activeCell="B6" sqref="B6:AD42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5" width="11" bestFit="1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+'2023-Q1 Q2 '!A54</f>
        <v xml:space="preserve">Trimestre: 2023-q1 q2 Q3q4  </v>
      </c>
      <c r="Q2" t="str">
        <f>+'2022-Q1 Q2'!A54</f>
        <v xml:space="preserve">Trimestre: 2022-q1 q2 Q3q4  </v>
      </c>
    </row>
    <row r="3" spans="1:30" x14ac:dyDescent="0.25">
      <c r="A3" s="2"/>
    </row>
    <row r="4" spans="1:30" ht="260.25" customHeight="1" x14ac:dyDescent="0.25">
      <c r="A4" s="16" t="str">
        <f>+'2023-Q1 Q2 '!A56</f>
        <v xml:space="preserve">Branche di attività economica  </v>
      </c>
      <c r="B4" s="26" t="str">
        <f>+'2023-Q1 Q2 '!B56</f>
        <v xml:space="preserve">Agricoltura  </v>
      </c>
      <c r="C4" s="26" t="str">
        <f>+'2023-Q1 Q2 '!C56</f>
        <v xml:space="preserve">Industrie alimentari, delle bevande e del tabacco  </v>
      </c>
      <c r="D4" s="26" t="str">
        <f>+'2023-Q1 Q2 '!D56</f>
        <v xml:space="preserve">Industrie tessili, confezione di articoli di abbigliamento e di articoli in pelle e simili  </v>
      </c>
      <c r="E4" s="26" t="str">
        <f>+'2023-Q1 Q2 '!E56</f>
        <v xml:space="preserve">Industria del legno, della carta, editoria  </v>
      </c>
      <c r="F4" s="26" t="str">
        <f>+'2023-Q1 Q2 '!F56</f>
        <v xml:space="preserve">Fabbricazione di coke e prodotti derivanti dalla raffinazione del petrolio, fabbricazione di prodotti chimici e farmaceutici  </v>
      </c>
      <c r="G4" s="26" t="str">
        <f>+'2023-Q1 Q2 '!G56</f>
        <v xml:space="preserve">Fabbricazione di articoli in gomma e materie plastiche e altri prodotti della lavorazione di minerali non metalliferi  </v>
      </c>
      <c r="H4" s="26" t="str">
        <f>+'2023-Q1 Q2 '!H56</f>
        <v xml:space="preserve">Attività metallurgiche, fabbricazione di prodotti in metallo, esclusi macchinari e attrezzature  </v>
      </c>
      <c r="I4" s="26" t="str">
        <f>+'2023-Q1 Q2 '!I56</f>
        <v xml:space="preserve">Fabbricazione di computer e prodotti di elettronica e ottica, fabbricazione di apparecchiature elettriche, fabbricazione di macchinari e apparecchiature n.c.a  </v>
      </c>
      <c r="J4" s="26" t="str">
        <f>+'2023-Q1 Q2 '!J56</f>
        <v xml:space="preserve">Fabbricazione di mezzi di trasporto  </v>
      </c>
      <c r="K4" s="26" t="str">
        <f>+'2023-Q1 Q2 '!K56</f>
        <v xml:space="preserve">Fabbricazione di mobili, altre industrie manifatturiere, riparazione e installazione di macchine e apparecchiature  </v>
      </c>
      <c r="L4" s="26" t="str">
        <f>+'2023-Q1 Q2 '!L56</f>
        <v xml:space="preserve">Industrie non manifatturiere  </v>
      </c>
      <c r="M4" s="26" t="str">
        <f>+'2023-Q1 Q2 '!M56</f>
        <v xml:space="preserve">Altri prodotti  </v>
      </c>
      <c r="N4" s="26" t="str">
        <f>+'2023-Q1 Q2 '!N56</f>
        <v xml:space="preserve">Totale  </v>
      </c>
      <c r="Q4" s="16" t="str">
        <f>+'2022-Q1 Q2'!A56</f>
        <v xml:space="preserve">Branche di attività economica  </v>
      </c>
      <c r="R4" s="26" t="str">
        <f>'2021 q1q2q3q4'!B56</f>
        <v xml:space="preserve">Agricoltura  </v>
      </c>
      <c r="S4" s="26" t="str">
        <f>'2021 q1q2q3q4'!C56</f>
        <v xml:space="preserve">Industrie alimentari, delle bevande e del tabacco  </v>
      </c>
      <c r="T4" s="26" t="str">
        <f>'2021 q1q2q3q4'!D56</f>
        <v xml:space="preserve">Industrie tessili, confezione di articoli di abbigliamento e di articoli in pelle e simili  </v>
      </c>
      <c r="U4" s="26" t="str">
        <f>'2021 q1q2q3q4'!E56</f>
        <v xml:space="preserve">Industria del legno, della carta, editoria  </v>
      </c>
      <c r="V4" s="26" t="str">
        <f>'2021 q1q2q3q4'!F56</f>
        <v xml:space="preserve">Fabbricazione di coke e prodotti derivanti dalla raffinazione del petrolio, fabbricazione di prodotti chimici e farmaceutici  </v>
      </c>
      <c r="W4" s="26" t="str">
        <f>'2021 q1q2q3q4'!G56</f>
        <v xml:space="preserve">Fabbricazione di articoli in gomma e materie plastiche e altri prodotti della lavorazione di minerali non metalliferi  </v>
      </c>
      <c r="X4" s="26" t="str">
        <f>'2021 q1q2q3q4'!H56</f>
        <v xml:space="preserve">Attività metallurgiche, fabbricazione di prodotti in metallo, esclusi macchinari e attrezzature  </v>
      </c>
      <c r="Y4" s="26" t="str">
        <f>'2021 q1q2q3q4'!I56</f>
        <v xml:space="preserve">Fabbricazione di computer e prodotti di elettronica e ottica, fabbricazione di apparecchiature elettriche, fabbricazione di macchinari e apparecchiature n.c.a  </v>
      </c>
      <c r="Z4" s="26" t="str">
        <f>'2021 q1q2q3q4'!J56</f>
        <v xml:space="preserve">Fabbricazione di mezzi di trasporto  </v>
      </c>
      <c r="AA4" s="26" t="str">
        <f>'2021 q1q2q3q4'!K56</f>
        <v xml:space="preserve">Fabbricazione di mobili, altre industrie manifatturiere, riparazione e installazione di macchine e apparecchiature  </v>
      </c>
      <c r="AB4" s="26" t="str">
        <f>'2021 q1q2q3q4'!L56</f>
        <v xml:space="preserve">Industrie non manifatturiere  </v>
      </c>
      <c r="AC4" s="26" t="str">
        <f>'2021 q1q2q3q4'!M56</f>
        <v xml:space="preserve">Altri prodotti  </v>
      </c>
      <c r="AD4" s="26" t="str">
        <f>'2021 q1q2q3q4'!N56</f>
        <v xml:space="preserve">Totale  </v>
      </c>
    </row>
    <row r="5" spans="1:30" x14ac:dyDescent="0.25">
      <c r="A5" s="16" t="str">
        <f>+'2023-Q1 Q2 '!A57</f>
        <v xml:space="preserve">Territorio di riferimento  </v>
      </c>
      <c r="B5" s="34" t="str">
        <f>'2022-Q1 Q2 Q3 q4'!B57</f>
        <v xml:space="preserve">  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Q5" s="3" t="str">
        <f>+'2022-Q1 Q2'!A57</f>
        <v xml:space="preserve">Territorio di riferimento  </v>
      </c>
      <c r="R5" s="34" t="str">
        <f>'2021 q1q2q3q4'!B57</f>
        <v xml:space="preserve">  </v>
      </c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x14ac:dyDescent="0.25">
      <c r="A6" s="26" t="str">
        <f>+'2023-Q1 Q2 '!A58</f>
        <v xml:space="preserve">Abruzzo  </v>
      </c>
      <c r="B6" s="5">
        <v>44634.69</v>
      </c>
      <c r="C6" s="5">
        <v>433120.37</v>
      </c>
      <c r="D6" s="5">
        <v>234117.24</v>
      </c>
      <c r="E6" s="5">
        <v>56065.19</v>
      </c>
      <c r="F6" s="5">
        <v>847819.26</v>
      </c>
      <c r="G6" s="5">
        <v>424804.6</v>
      </c>
      <c r="H6" s="5">
        <v>304414.54000000004</v>
      </c>
      <c r="I6" s="5">
        <v>642139.48</v>
      </c>
      <c r="J6" s="5">
        <v>1899602.9300000002</v>
      </c>
      <c r="K6" s="5">
        <v>187965.94</v>
      </c>
      <c r="L6" s="5">
        <v>4403.8099999999995</v>
      </c>
      <c r="M6" s="5">
        <v>33068.270000000004</v>
      </c>
      <c r="N6" s="5">
        <v>5112155.33</v>
      </c>
      <c r="O6" s="18">
        <v>0.12063088102210684</v>
      </c>
      <c r="Q6" s="27" t="s">
        <v>18</v>
      </c>
      <c r="R6" s="5">
        <v>39151.740000000005</v>
      </c>
      <c r="S6" s="5">
        <v>377236.39</v>
      </c>
      <c r="T6" s="5">
        <v>195346.09000000003</v>
      </c>
      <c r="U6" s="5">
        <v>54024.259999999995</v>
      </c>
      <c r="V6" s="5">
        <v>673551.39</v>
      </c>
      <c r="W6" s="5">
        <v>390595.39</v>
      </c>
      <c r="X6" s="5">
        <v>332473.78000000003</v>
      </c>
      <c r="Y6" s="5">
        <v>586891.87</v>
      </c>
      <c r="Z6" s="5">
        <v>1696329.51</v>
      </c>
      <c r="AA6" s="5">
        <v>174834.84999999998</v>
      </c>
      <c r="AB6" s="5">
        <v>4732.3799999999992</v>
      </c>
      <c r="AC6" s="5">
        <v>36687.130000000005</v>
      </c>
      <c r="AD6" s="5">
        <v>4561854.7699999996</v>
      </c>
    </row>
    <row r="7" spans="1:30" x14ac:dyDescent="0.25">
      <c r="A7" s="26" t="str">
        <f>+'2023-Q1 Q2 '!A59</f>
        <v xml:space="preserve">Pescara  </v>
      </c>
      <c r="B7" s="5">
        <v>11161.1</v>
      </c>
      <c r="C7" s="5">
        <v>46987.82</v>
      </c>
      <c r="D7" s="5">
        <v>36322.6</v>
      </c>
      <c r="E7" s="5">
        <v>6946.73</v>
      </c>
      <c r="F7" s="5">
        <v>74639.78</v>
      </c>
      <c r="G7" s="5">
        <v>11043.36</v>
      </c>
      <c r="H7" s="5">
        <v>22584</v>
      </c>
      <c r="I7" s="5">
        <v>60450.509999999995</v>
      </c>
      <c r="J7" s="5">
        <v>10380.64</v>
      </c>
      <c r="K7" s="5">
        <v>24840.75</v>
      </c>
      <c r="L7" s="5">
        <v>144.68</v>
      </c>
      <c r="M7" s="5">
        <v>7080.9400000000005</v>
      </c>
      <c r="N7" s="5">
        <v>312582.90000000002</v>
      </c>
      <c r="O7" s="18">
        <v>0.11646666616424116</v>
      </c>
      <c r="Q7" s="27" t="s">
        <v>19</v>
      </c>
      <c r="R7" s="5">
        <v>9301.91</v>
      </c>
      <c r="S7" s="5">
        <v>46968.3</v>
      </c>
      <c r="T7" s="5">
        <v>24343.7</v>
      </c>
      <c r="U7" s="5">
        <v>2609.63</v>
      </c>
      <c r="V7" s="5">
        <v>49110.18</v>
      </c>
      <c r="W7" s="5">
        <v>9834.8100000000013</v>
      </c>
      <c r="X7" s="5">
        <v>19935.730000000003</v>
      </c>
      <c r="Y7" s="5">
        <v>71576.81</v>
      </c>
      <c r="Z7" s="5">
        <v>14943.689999999999</v>
      </c>
      <c r="AA7" s="5">
        <v>24387.59</v>
      </c>
      <c r="AB7" s="5">
        <v>9.5</v>
      </c>
      <c r="AC7" s="5">
        <v>6953.3099999999995</v>
      </c>
      <c r="AD7" s="5">
        <v>279975.13</v>
      </c>
    </row>
    <row r="8" spans="1:30" x14ac:dyDescent="0.25">
      <c r="A8" s="26" t="str">
        <f>+'2023-Q1 Q2 '!A60</f>
        <v xml:space="preserve">Chieti  </v>
      </c>
      <c r="B8" s="5">
        <v>5631.0300000000007</v>
      </c>
      <c r="C8" s="5">
        <v>257552.72999999998</v>
      </c>
      <c r="D8" s="5">
        <v>24664.93</v>
      </c>
      <c r="E8" s="5">
        <v>16286.65</v>
      </c>
      <c r="F8" s="5">
        <v>119186.6</v>
      </c>
      <c r="G8" s="5">
        <v>289910.57</v>
      </c>
      <c r="H8" s="5">
        <v>138489.08000000002</v>
      </c>
      <c r="I8" s="5">
        <v>287504.95</v>
      </c>
      <c r="J8" s="5">
        <v>1738624.87</v>
      </c>
      <c r="K8" s="5">
        <v>47631.5</v>
      </c>
      <c r="L8" s="5">
        <v>2550.46</v>
      </c>
      <c r="M8" s="5">
        <v>9820.17</v>
      </c>
      <c r="N8" s="5">
        <v>2937854.52</v>
      </c>
      <c r="O8" s="18">
        <v>8.2583539550898116E-2</v>
      </c>
      <c r="Q8" s="27" t="s">
        <v>20</v>
      </c>
      <c r="R8" s="5">
        <v>5026.1500000000005</v>
      </c>
      <c r="S8" s="5">
        <v>231925.33000000002</v>
      </c>
      <c r="T8" s="5">
        <v>27342.239999999998</v>
      </c>
      <c r="U8" s="5">
        <v>13339.880000000001</v>
      </c>
      <c r="V8" s="5">
        <v>159693.15</v>
      </c>
      <c r="W8" s="5">
        <v>228391.02000000002</v>
      </c>
      <c r="X8" s="5">
        <v>159358.31</v>
      </c>
      <c r="Y8" s="5">
        <v>253213.34999999998</v>
      </c>
      <c r="Z8" s="5">
        <v>1581398.02</v>
      </c>
      <c r="AA8" s="5">
        <v>42030.18</v>
      </c>
      <c r="AB8" s="5">
        <v>1797.2199999999998</v>
      </c>
      <c r="AC8" s="5">
        <v>10229.09</v>
      </c>
      <c r="AD8" s="5">
        <v>2713743.94</v>
      </c>
    </row>
    <row r="12" spans="1:30" x14ac:dyDescent="0.25">
      <c r="A12" t="s">
        <v>60</v>
      </c>
      <c r="Q12" t="s">
        <v>60</v>
      </c>
    </row>
    <row r="13" spans="1:30" x14ac:dyDescent="0.25">
      <c r="A13" t="str">
        <f>+'[1]2023-Q1 Q2 q3 q4'!$A$54</f>
        <v xml:space="preserve">Trimestre: 2022-q1 q2 Q3 q4  </v>
      </c>
      <c r="Q13" t="s">
        <v>73</v>
      </c>
    </row>
    <row r="15" spans="1:30" ht="240" x14ac:dyDescent="0.25">
      <c r="A15" s="16" t="str">
        <f>+'[1]2023-Q1 Q2 q3 q4'!A56</f>
        <v xml:space="preserve">Branche di attività economica  </v>
      </c>
      <c r="B15" s="27" t="s">
        <v>3</v>
      </c>
      <c r="C15" s="27" t="s">
        <v>4</v>
      </c>
      <c r="D15" s="27" t="s">
        <v>5</v>
      </c>
      <c r="E15" s="27" t="s">
        <v>6</v>
      </c>
      <c r="F15" s="27" t="s">
        <v>7</v>
      </c>
      <c r="G15" s="27" t="s">
        <v>8</v>
      </c>
      <c r="H15" s="27" t="s">
        <v>9</v>
      </c>
      <c r="I15" s="27" t="s">
        <v>10</v>
      </c>
      <c r="J15" s="27" t="s">
        <v>11</v>
      </c>
      <c r="K15" s="27" t="s">
        <v>12</v>
      </c>
      <c r="L15" s="27" t="s">
        <v>13</v>
      </c>
      <c r="M15" s="27" t="s">
        <v>14</v>
      </c>
      <c r="N15" s="27" t="s">
        <v>15</v>
      </c>
      <c r="Q15" s="16" t="s">
        <v>2</v>
      </c>
      <c r="R15" s="27" t="s">
        <v>3</v>
      </c>
      <c r="S15" s="27" t="s">
        <v>4</v>
      </c>
      <c r="T15" s="27" t="s">
        <v>5</v>
      </c>
      <c r="U15" s="27" t="s">
        <v>6</v>
      </c>
      <c r="V15" s="27" t="s">
        <v>7</v>
      </c>
      <c r="W15" s="27" t="s">
        <v>8</v>
      </c>
      <c r="X15" s="27" t="s">
        <v>9</v>
      </c>
      <c r="Y15" s="27" t="s">
        <v>10</v>
      </c>
      <c r="Z15" s="27" t="s">
        <v>11</v>
      </c>
      <c r="AA15" s="27" t="s">
        <v>12</v>
      </c>
      <c r="AB15" s="27" t="s">
        <v>13</v>
      </c>
      <c r="AC15" s="27" t="s">
        <v>14</v>
      </c>
      <c r="AD15" s="27" t="s">
        <v>15</v>
      </c>
    </row>
    <row r="16" spans="1:30" x14ac:dyDescent="0.25">
      <c r="A16" s="16" t="str">
        <f>+'[1]2023-Q1 Q2 q3 q4'!A57</f>
        <v xml:space="preserve">Territorio di riferimento  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7" t="s">
        <v>17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x14ac:dyDescent="0.25">
      <c r="A17" s="16" t="str">
        <f>+'[1]2023-Q1 Q2 q3 q4'!A58</f>
        <v xml:space="preserve">Abruzzo  </v>
      </c>
      <c r="B17" s="5">
        <v>104691.93</v>
      </c>
      <c r="C17" s="5">
        <v>224395.76</v>
      </c>
      <c r="D17" s="5">
        <v>223298.95</v>
      </c>
      <c r="E17" s="5">
        <v>152119.71000000002</v>
      </c>
      <c r="F17" s="5">
        <v>510229.57999999996</v>
      </c>
      <c r="G17" s="5">
        <v>203749.27000000002</v>
      </c>
      <c r="H17" s="5">
        <v>251085.69</v>
      </c>
      <c r="I17" s="5">
        <v>455617.22</v>
      </c>
      <c r="J17" s="5">
        <v>472563.17000000004</v>
      </c>
      <c r="K17" s="5">
        <v>73670.73000000001</v>
      </c>
      <c r="L17" s="5">
        <v>18514.8</v>
      </c>
      <c r="M17" s="5">
        <v>65334.89</v>
      </c>
      <c r="N17" s="5">
        <v>2755270.69</v>
      </c>
      <c r="O17" s="32">
        <v>-2.9389783623334914E-3</v>
      </c>
      <c r="Q17" s="27" t="s">
        <v>18</v>
      </c>
      <c r="R17" s="5">
        <v>102494.78</v>
      </c>
      <c r="S17" s="5">
        <v>192869.99</v>
      </c>
      <c r="T17" s="5">
        <v>199108.32</v>
      </c>
      <c r="U17" s="5">
        <v>157742.82999999999</v>
      </c>
      <c r="V17" s="5">
        <v>526114.36</v>
      </c>
      <c r="W17" s="5">
        <v>214317.4</v>
      </c>
      <c r="X17" s="5">
        <v>264668.67</v>
      </c>
      <c r="Y17" s="5">
        <v>426396.49</v>
      </c>
      <c r="Z17" s="5">
        <v>532098.19999999995</v>
      </c>
      <c r="AA17" s="5">
        <v>66305.36</v>
      </c>
      <c r="AB17" s="5">
        <v>22938.61</v>
      </c>
      <c r="AC17" s="5">
        <v>58337.259999999995</v>
      </c>
      <c r="AD17" s="5">
        <v>2763392.24</v>
      </c>
    </row>
    <row r="18" spans="1:30" x14ac:dyDescent="0.25">
      <c r="A18" s="16" t="str">
        <f>+'[1]2023-Q1 Q2 q3 q4'!A59</f>
        <v xml:space="preserve">Pescara  </v>
      </c>
      <c r="B18" s="5">
        <v>23500.09</v>
      </c>
      <c r="C18" s="5">
        <v>27801.309999999998</v>
      </c>
      <c r="D18" s="5">
        <v>34418.620000000003</v>
      </c>
      <c r="E18" s="5">
        <v>36671.69</v>
      </c>
      <c r="F18" s="5">
        <v>53661.2</v>
      </c>
      <c r="G18" s="5">
        <v>34389.56</v>
      </c>
      <c r="H18" s="5">
        <v>26323.75</v>
      </c>
      <c r="I18" s="5">
        <v>51948.81</v>
      </c>
      <c r="J18" s="5">
        <v>178256.73</v>
      </c>
      <c r="K18" s="5">
        <v>27576.7</v>
      </c>
      <c r="L18" s="5">
        <v>1283.6199999999999</v>
      </c>
      <c r="M18" s="5">
        <v>21736.43</v>
      </c>
      <c r="N18" s="5">
        <v>517567.52</v>
      </c>
      <c r="O18" s="18">
        <v>0.46093158580724292</v>
      </c>
      <c r="Q18" s="27" t="s">
        <v>19</v>
      </c>
      <c r="R18" s="5">
        <v>22279.66</v>
      </c>
      <c r="S18" s="5">
        <v>25964.760000000002</v>
      </c>
      <c r="T18" s="5">
        <v>28856.080000000002</v>
      </c>
      <c r="U18" s="5">
        <v>47523.75</v>
      </c>
      <c r="V18" s="5">
        <v>47652.369999999995</v>
      </c>
      <c r="W18" s="5">
        <v>33527.99</v>
      </c>
      <c r="X18" s="5">
        <v>20789</v>
      </c>
      <c r="Y18" s="5">
        <v>50876.92</v>
      </c>
      <c r="Z18" s="5">
        <v>36881.79</v>
      </c>
      <c r="AA18" s="5">
        <v>22798.639999999999</v>
      </c>
      <c r="AB18" s="5">
        <v>1090.74</v>
      </c>
      <c r="AC18" s="5">
        <v>16030.55</v>
      </c>
      <c r="AD18" s="5">
        <v>354272.25</v>
      </c>
    </row>
    <row r="19" spans="1:30" x14ac:dyDescent="0.25">
      <c r="A19" s="16" t="str">
        <f>+'[1]2023-Q1 Q2 q3 q4'!A60</f>
        <v xml:space="preserve">Chieti  </v>
      </c>
      <c r="B19" s="5">
        <v>54780.2</v>
      </c>
      <c r="C19" s="5">
        <v>81114.540000000008</v>
      </c>
      <c r="D19" s="5">
        <v>60319.18</v>
      </c>
      <c r="E19" s="5">
        <v>55658.880000000005</v>
      </c>
      <c r="F19" s="5">
        <v>158164.39000000001</v>
      </c>
      <c r="G19" s="5">
        <v>108563.38</v>
      </c>
      <c r="H19" s="5">
        <v>101190.59</v>
      </c>
      <c r="I19" s="5">
        <v>213969.21000000002</v>
      </c>
      <c r="J19" s="5">
        <v>219424.66999999998</v>
      </c>
      <c r="K19" s="5">
        <v>16872.48</v>
      </c>
      <c r="L19" s="5">
        <v>12541.75</v>
      </c>
      <c r="M19" s="5">
        <v>18659.349999999999</v>
      </c>
      <c r="N19" s="5">
        <v>1101258.6299999999</v>
      </c>
      <c r="O19" s="18">
        <v>-0.1550582969912784</v>
      </c>
      <c r="Q19" s="27" t="s">
        <v>20</v>
      </c>
      <c r="R19" s="5">
        <v>58323.680000000008</v>
      </c>
      <c r="S19" s="5">
        <v>63200.25</v>
      </c>
      <c r="T19" s="5">
        <v>44265.509999999995</v>
      </c>
      <c r="U19" s="5">
        <v>45642.34</v>
      </c>
      <c r="V19" s="5">
        <v>166803.47999999998</v>
      </c>
      <c r="W19" s="5">
        <v>115190.14</v>
      </c>
      <c r="X19" s="5">
        <v>114532.2</v>
      </c>
      <c r="Y19" s="5">
        <v>232705.06</v>
      </c>
      <c r="Z19" s="5">
        <v>414372.76</v>
      </c>
      <c r="AA19" s="5">
        <v>12069.23</v>
      </c>
      <c r="AB19" s="5">
        <v>18099.150000000001</v>
      </c>
      <c r="AC19" s="5">
        <v>18150.79</v>
      </c>
      <c r="AD19" s="5">
        <v>1303354.5699999998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61</v>
      </c>
      <c r="Q22" t="s">
        <v>62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-60057.239999999991</v>
      </c>
      <c r="C25" s="5">
        <v>208724.61</v>
      </c>
      <c r="D25" s="5">
        <v>10818.289999999979</v>
      </c>
      <c r="E25" s="5">
        <v>-96054.520000000019</v>
      </c>
      <c r="F25" s="5">
        <v>337589.68000000005</v>
      </c>
      <c r="G25" s="5">
        <v>221055.32999999996</v>
      </c>
      <c r="H25" s="5">
        <v>53328.850000000035</v>
      </c>
      <c r="I25" s="5">
        <v>186522.26</v>
      </c>
      <c r="J25" s="5">
        <v>1427039.7600000002</v>
      </c>
      <c r="K25" s="5">
        <v>114295.20999999999</v>
      </c>
      <c r="L25" s="5">
        <v>-14110.99</v>
      </c>
      <c r="M25" s="5">
        <v>-32266.619999999995</v>
      </c>
      <c r="N25" s="5">
        <v>2356884.64</v>
      </c>
      <c r="Q25" s="3" t="s">
        <v>18</v>
      </c>
      <c r="R25" s="5">
        <v>-63343.039999999994</v>
      </c>
      <c r="S25" s="5">
        <v>184366.40000000002</v>
      </c>
      <c r="T25" s="5">
        <v>-3762.2299999999814</v>
      </c>
      <c r="U25" s="5">
        <v>-103718.56999999999</v>
      </c>
      <c r="V25" s="5">
        <v>147437.03000000003</v>
      </c>
      <c r="W25" s="5">
        <v>176277.99000000002</v>
      </c>
      <c r="X25" s="5">
        <v>67805.110000000044</v>
      </c>
      <c r="Y25" s="5">
        <v>160495.38</v>
      </c>
      <c r="Z25" s="5">
        <v>1164231.31</v>
      </c>
      <c r="AA25" s="5">
        <v>108529.48999999998</v>
      </c>
      <c r="AB25" s="5">
        <v>-18206.230000000003</v>
      </c>
      <c r="AC25" s="5">
        <v>-21650.12999999999</v>
      </c>
      <c r="AD25" s="5">
        <v>1798462.5299999993</v>
      </c>
    </row>
    <row r="26" spans="1:30" x14ac:dyDescent="0.25">
      <c r="A26" s="3" t="str">
        <f>+A7</f>
        <v xml:space="preserve">Pescara  </v>
      </c>
      <c r="B26" s="5">
        <v>-12338.99</v>
      </c>
      <c r="C26" s="5">
        <v>19186.510000000002</v>
      </c>
      <c r="D26" s="5">
        <v>1903.9799999999959</v>
      </c>
      <c r="E26" s="5">
        <v>-29724.960000000003</v>
      </c>
      <c r="F26" s="5">
        <v>20978.58</v>
      </c>
      <c r="G26" s="5">
        <v>-23346.199999999997</v>
      </c>
      <c r="H26" s="5">
        <v>-3739.75</v>
      </c>
      <c r="I26" s="5">
        <v>8501.6999999999971</v>
      </c>
      <c r="J26" s="5">
        <v>-167876.09000000003</v>
      </c>
      <c r="K26" s="5">
        <v>-2735.9500000000007</v>
      </c>
      <c r="L26" s="5">
        <v>-1138.9399999999998</v>
      </c>
      <c r="M26" s="5">
        <v>-14655.49</v>
      </c>
      <c r="N26" s="5">
        <v>-204984.62</v>
      </c>
      <c r="O26" t="s">
        <v>63</v>
      </c>
      <c r="P26" t="s">
        <v>64</v>
      </c>
      <c r="Q26" s="3" t="s">
        <v>19</v>
      </c>
      <c r="R26" s="5">
        <v>-12977.75</v>
      </c>
      <c r="S26" s="5">
        <v>21003.54</v>
      </c>
      <c r="T26" s="5">
        <v>-4512.380000000001</v>
      </c>
      <c r="U26" s="5">
        <v>-44914.12</v>
      </c>
      <c r="V26" s="5">
        <v>1457.8100000000049</v>
      </c>
      <c r="W26" s="5">
        <v>-23693.179999999997</v>
      </c>
      <c r="X26" s="5">
        <v>-853.2699999999968</v>
      </c>
      <c r="Y26" s="5">
        <v>20699.89</v>
      </c>
      <c r="Z26" s="5">
        <v>-21938.100000000002</v>
      </c>
      <c r="AA26" s="5">
        <v>1588.9500000000007</v>
      </c>
      <c r="AB26" s="5">
        <v>-1081.24</v>
      </c>
      <c r="AC26" s="5">
        <v>-9077.24</v>
      </c>
      <c r="AD26" s="5">
        <v>-74297.119999999995</v>
      </c>
    </row>
    <row r="27" spans="1:30" x14ac:dyDescent="0.25">
      <c r="A27" s="3" t="str">
        <f>+A8</f>
        <v xml:space="preserve">Chieti  </v>
      </c>
      <c r="B27" s="5">
        <v>-49149.17</v>
      </c>
      <c r="C27" s="5">
        <v>176438.18999999997</v>
      </c>
      <c r="D27" s="5">
        <v>-35654.25</v>
      </c>
      <c r="E27" s="5">
        <v>-39372.230000000003</v>
      </c>
      <c r="F27" s="5">
        <v>-38977.790000000008</v>
      </c>
      <c r="G27" s="5">
        <v>181347.19</v>
      </c>
      <c r="H27" s="5">
        <v>37298.49000000002</v>
      </c>
      <c r="I27" s="5">
        <v>73535.739999999991</v>
      </c>
      <c r="J27" s="5">
        <v>1519200.2000000002</v>
      </c>
      <c r="K27" s="5">
        <v>30759.02</v>
      </c>
      <c r="L27" s="5">
        <v>-9991.2900000000009</v>
      </c>
      <c r="M27" s="5">
        <v>-8839.1799999999985</v>
      </c>
      <c r="N27" s="5">
        <v>1836595.8900000001</v>
      </c>
      <c r="O27" t="s">
        <v>63</v>
      </c>
      <c r="P27" t="s">
        <v>64</v>
      </c>
      <c r="Q27" s="3" t="s">
        <v>20</v>
      </c>
      <c r="R27" s="5">
        <v>-53297.530000000006</v>
      </c>
      <c r="S27" s="5">
        <v>168725.08000000002</v>
      </c>
      <c r="T27" s="5">
        <v>-16923.269999999997</v>
      </c>
      <c r="U27" s="5">
        <v>-32302.459999999995</v>
      </c>
      <c r="V27" s="5">
        <v>-7110.3299999999872</v>
      </c>
      <c r="W27" s="5">
        <v>113200.88000000002</v>
      </c>
      <c r="X27" s="5">
        <v>44826.11</v>
      </c>
      <c r="Y27" s="5">
        <v>20508.289999999979</v>
      </c>
      <c r="Z27" s="5">
        <v>1167025.26</v>
      </c>
      <c r="AA27" s="5">
        <v>29960.95</v>
      </c>
      <c r="AB27" s="5">
        <v>-16301.930000000002</v>
      </c>
      <c r="AC27" s="5">
        <v>-7921.7000000000007</v>
      </c>
      <c r="AD27" s="5">
        <v>1410389.37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:N41" si="0">+Q26</f>
        <v xml:space="preserve">Pescara  </v>
      </c>
      <c r="B41">
        <v>-12977.75</v>
      </c>
      <c r="C41">
        <v>21003.54</v>
      </c>
      <c r="D41">
        <v>-4512.380000000001</v>
      </c>
      <c r="E41">
        <v>-44914.12</v>
      </c>
      <c r="F41">
        <v>1457.8100000000049</v>
      </c>
      <c r="G41">
        <v>-23693.179999999997</v>
      </c>
      <c r="H41">
        <v>-853.2699999999968</v>
      </c>
      <c r="I41">
        <v>20699.89</v>
      </c>
      <c r="J41">
        <v>-21938.100000000002</v>
      </c>
      <c r="K41">
        <v>1588.9500000000007</v>
      </c>
      <c r="L41">
        <v>-1081.24</v>
      </c>
      <c r="M41">
        <v>-9077.24</v>
      </c>
      <c r="N41">
        <v>-74297.119999999995</v>
      </c>
      <c r="O41" t="s">
        <v>64</v>
      </c>
      <c r="Q41" t="s">
        <v>20</v>
      </c>
      <c r="R41">
        <v>-53297.530000000006</v>
      </c>
      <c r="S41">
        <v>168725.08000000002</v>
      </c>
      <c r="T41">
        <v>-16923.269999999997</v>
      </c>
      <c r="U41">
        <v>-32302.459999999995</v>
      </c>
      <c r="V41">
        <v>-7110.3299999999872</v>
      </c>
      <c r="W41">
        <v>113200.88000000002</v>
      </c>
      <c r="X41">
        <v>44826.11</v>
      </c>
      <c r="Y41">
        <v>20508.289999999979</v>
      </c>
      <c r="Z41">
        <v>1167025.26</v>
      </c>
      <c r="AA41">
        <v>29960.95</v>
      </c>
      <c r="AB41">
        <v>-16301.930000000002</v>
      </c>
      <c r="AC41">
        <v>-7921.7000000000007</v>
      </c>
      <c r="AD41">
        <v>1410389.37</v>
      </c>
    </row>
    <row r="42" spans="1:30" x14ac:dyDescent="0.25">
      <c r="A42" t="str">
        <f t="shared" ref="A42:O42" si="1">+A26</f>
        <v xml:space="preserve">Pescara  </v>
      </c>
      <c r="B42">
        <v>-12338.99</v>
      </c>
      <c r="C42">
        <v>19186.510000000002</v>
      </c>
      <c r="D42">
        <v>1903.9799999999959</v>
      </c>
      <c r="E42">
        <v>-29724.960000000003</v>
      </c>
      <c r="F42">
        <v>20978.58</v>
      </c>
      <c r="G42">
        <v>-23346.199999999997</v>
      </c>
      <c r="H42">
        <v>-3739.75</v>
      </c>
      <c r="I42">
        <v>8501.6999999999971</v>
      </c>
      <c r="J42">
        <v>-167876.09000000003</v>
      </c>
      <c r="K42">
        <v>-2735.9500000000007</v>
      </c>
      <c r="L42">
        <v>-1138.9399999999998</v>
      </c>
      <c r="M42">
        <v>-14655.49</v>
      </c>
      <c r="N42">
        <v>-204984.62</v>
      </c>
      <c r="O42" t="s">
        <v>63</v>
      </c>
      <c r="Q42" t="s">
        <v>20</v>
      </c>
      <c r="R42">
        <v>-49149.17</v>
      </c>
      <c r="S42">
        <v>176438.18999999997</v>
      </c>
      <c r="T42">
        <v>-35654.25</v>
      </c>
      <c r="U42">
        <v>-39372.230000000003</v>
      </c>
      <c r="V42">
        <v>-38977.790000000008</v>
      </c>
      <c r="W42">
        <v>181347.19</v>
      </c>
      <c r="X42">
        <v>37298.49000000002</v>
      </c>
      <c r="Y42">
        <v>73535.739999999991</v>
      </c>
      <c r="Z42">
        <v>1519200.2000000002</v>
      </c>
      <c r="AA42">
        <v>30759.02</v>
      </c>
      <c r="AB42">
        <v>-9991.2900000000009</v>
      </c>
      <c r="AC42">
        <v>-8839.1799999999985</v>
      </c>
      <c r="AD42">
        <v>1836595.8900000001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f>+N7</f>
        <v>312582.90000000002</v>
      </c>
      <c r="C86" s="10">
        <f>+N18</f>
        <v>517567.52</v>
      </c>
      <c r="D86" s="10">
        <f>+N42</f>
        <v>-204984.62</v>
      </c>
      <c r="E86" t="s">
        <v>70</v>
      </c>
    </row>
    <row r="87" spans="1:5" x14ac:dyDescent="0.25">
      <c r="B87" s="10">
        <f>+AD7</f>
        <v>279975.13</v>
      </c>
      <c r="C87" s="10">
        <f>+AD18</f>
        <v>354272.25</v>
      </c>
      <c r="D87" s="10">
        <f>+AD26</f>
        <v>-74297.119999999995</v>
      </c>
      <c r="E87" t="s">
        <v>71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f>+N8</f>
        <v>2937854.52</v>
      </c>
      <c r="C100" s="10">
        <f>+N19</f>
        <v>1101258.6299999999</v>
      </c>
      <c r="D100" s="10">
        <f>+N27</f>
        <v>1836595.8900000001</v>
      </c>
      <c r="E100" t="str">
        <f>+E86</f>
        <v>1° sem 23 (val K€)</v>
      </c>
    </row>
    <row r="101" spans="1:5" x14ac:dyDescent="0.25">
      <c r="B101" s="10">
        <f>+AD8</f>
        <v>2713743.94</v>
      </c>
      <c r="C101" s="10">
        <f>+AD19</f>
        <v>1303354.5699999998</v>
      </c>
      <c r="D101" s="10">
        <f>+AD27</f>
        <v>1410389.37</v>
      </c>
      <c r="E101" t="str">
        <f>+E87</f>
        <v>1° sem 22 (val K€)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f>+N6</f>
        <v>5112155.33</v>
      </c>
      <c r="C117" s="10">
        <f>+N17</f>
        <v>2755270.69</v>
      </c>
      <c r="D117" s="10">
        <f>+N25</f>
        <v>2356884.64</v>
      </c>
      <c r="E117" t="str">
        <f>+E86</f>
        <v>1° sem 23 (val K€)</v>
      </c>
    </row>
    <row r="118" spans="1:5" x14ac:dyDescent="0.25">
      <c r="B118" s="10">
        <f>+AD6</f>
        <v>4561854.7699999996</v>
      </c>
      <c r="C118" s="10">
        <f>+AD17</f>
        <v>2763392.24</v>
      </c>
      <c r="D118" s="10">
        <f>+AD25</f>
        <v>1798462.5299999993</v>
      </c>
      <c r="E118" t="str">
        <f>+E87</f>
        <v>1° sem 22 (val K€)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zoomScale="80" zoomScaleNormal="80" workbookViewId="0">
      <selection activeCell="B86" sqref="B86:O88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25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25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25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5" t="s">
        <v>3</v>
      </c>
      <c r="C17" s="25" t="s">
        <v>4</v>
      </c>
      <c r="D17" s="25" t="s">
        <v>5</v>
      </c>
      <c r="E17" s="25" t="s">
        <v>6</v>
      </c>
      <c r="F17" s="25" t="s">
        <v>7</v>
      </c>
      <c r="G17" s="25" t="s">
        <v>8</v>
      </c>
      <c r="H17" s="25" t="s">
        <v>9</v>
      </c>
      <c r="I17" s="25" t="s">
        <v>10</v>
      </c>
      <c r="J17" s="25" t="s">
        <v>11</v>
      </c>
      <c r="K17" s="25" t="s">
        <v>12</v>
      </c>
      <c r="L17" s="25" t="s">
        <v>13</v>
      </c>
      <c r="M17" s="25" t="s">
        <v>14</v>
      </c>
      <c r="N17" s="25" t="s">
        <v>15</v>
      </c>
    </row>
    <row r="18" spans="1:14" ht="15" customHeight="1" x14ac:dyDescent="0.25">
      <c r="A18" s="3" t="s">
        <v>16</v>
      </c>
      <c r="B18" s="34" t="s">
        <v>17</v>
      </c>
      <c r="C18" s="34" t="s">
        <v>17</v>
      </c>
      <c r="D18" s="34" t="s">
        <v>17</v>
      </c>
      <c r="E18" s="34" t="s">
        <v>17</v>
      </c>
      <c r="F18" s="34" t="s">
        <v>17</v>
      </c>
      <c r="G18" s="34" t="s">
        <v>17</v>
      </c>
      <c r="H18" s="34" t="s">
        <v>17</v>
      </c>
      <c r="I18" s="34" t="s">
        <v>17</v>
      </c>
      <c r="J18" s="34" t="s">
        <v>17</v>
      </c>
      <c r="K18" s="34" t="s">
        <v>17</v>
      </c>
      <c r="L18" s="34" t="s">
        <v>17</v>
      </c>
      <c r="M18" s="34" t="s">
        <v>17</v>
      </c>
      <c r="N18" s="34" t="s">
        <v>17</v>
      </c>
    </row>
    <row r="19" spans="1:14" x14ac:dyDescent="0.25">
      <c r="A19" s="25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25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25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5" t="s">
        <v>3</v>
      </c>
      <c r="C30" s="25" t="s">
        <v>4</v>
      </c>
      <c r="D30" s="25" t="s">
        <v>5</v>
      </c>
      <c r="E30" s="25" t="s">
        <v>6</v>
      </c>
      <c r="F30" s="25" t="s">
        <v>7</v>
      </c>
      <c r="G30" s="25" t="s">
        <v>8</v>
      </c>
      <c r="H30" s="25" t="s">
        <v>9</v>
      </c>
      <c r="I30" s="25" t="s">
        <v>10</v>
      </c>
      <c r="J30" s="25" t="s">
        <v>11</v>
      </c>
      <c r="K30" s="25" t="s">
        <v>12</v>
      </c>
      <c r="L30" s="25" t="s">
        <v>13</v>
      </c>
      <c r="M30" s="25" t="s">
        <v>14</v>
      </c>
      <c r="N30" s="25" t="s">
        <v>15</v>
      </c>
    </row>
    <row r="31" spans="1:14" ht="15" customHeight="1" x14ac:dyDescent="0.25">
      <c r="A31" s="3" t="s">
        <v>16</v>
      </c>
      <c r="B31" s="34" t="s">
        <v>17</v>
      </c>
      <c r="C31" s="34" t="s">
        <v>17</v>
      </c>
      <c r="D31" s="34" t="s">
        <v>17</v>
      </c>
      <c r="E31" s="34" t="s">
        <v>17</v>
      </c>
      <c r="F31" s="34" t="s">
        <v>17</v>
      </c>
      <c r="G31" s="34" t="s">
        <v>17</v>
      </c>
      <c r="H31" s="34" t="s">
        <v>17</v>
      </c>
      <c r="I31" s="34" t="s">
        <v>17</v>
      </c>
      <c r="J31" s="34" t="s">
        <v>17</v>
      </c>
      <c r="K31" s="34" t="s">
        <v>17</v>
      </c>
      <c r="L31" s="34" t="s">
        <v>17</v>
      </c>
      <c r="M31" s="34" t="s">
        <v>17</v>
      </c>
      <c r="N31" s="34" t="s">
        <v>17</v>
      </c>
    </row>
    <row r="32" spans="1:14" x14ac:dyDescent="0.25">
      <c r="A32" s="25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25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25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5" t="s">
        <v>3</v>
      </c>
      <c r="C43" s="25" t="s">
        <v>4</v>
      </c>
      <c r="D43" s="25" t="s">
        <v>5</v>
      </c>
      <c r="E43" s="25" t="s">
        <v>6</v>
      </c>
      <c r="F43" s="25" t="s">
        <v>7</v>
      </c>
      <c r="G43" s="25" t="s">
        <v>8</v>
      </c>
      <c r="H43" s="25" t="s">
        <v>9</v>
      </c>
      <c r="I43" s="25" t="s">
        <v>10</v>
      </c>
      <c r="J43" s="25" t="s">
        <v>11</v>
      </c>
      <c r="K43" s="25" t="s">
        <v>12</v>
      </c>
      <c r="L43" s="25" t="s">
        <v>13</v>
      </c>
      <c r="M43" s="25" t="s">
        <v>14</v>
      </c>
      <c r="N43" s="25" t="s">
        <v>15</v>
      </c>
    </row>
    <row r="44" spans="1:14" x14ac:dyDescent="0.25">
      <c r="A44" s="3" t="s">
        <v>16</v>
      </c>
      <c r="B44" s="34" t="s">
        <v>17</v>
      </c>
      <c r="C44" s="34" t="s">
        <v>17</v>
      </c>
      <c r="D44" s="34" t="s">
        <v>17</v>
      </c>
      <c r="E44" s="34" t="s">
        <v>17</v>
      </c>
      <c r="F44" s="34" t="s">
        <v>17</v>
      </c>
      <c r="G44" s="34" t="s">
        <v>17</v>
      </c>
      <c r="H44" s="34" t="s">
        <v>17</v>
      </c>
      <c r="I44" s="34" t="s">
        <v>17</v>
      </c>
      <c r="J44" s="34" t="s">
        <v>17</v>
      </c>
      <c r="K44" s="34" t="s">
        <v>17</v>
      </c>
      <c r="L44" s="34" t="s">
        <v>17</v>
      </c>
      <c r="M44" s="34" t="s">
        <v>17</v>
      </c>
      <c r="N44" s="34" t="s">
        <v>17</v>
      </c>
    </row>
    <row r="45" spans="1:14" x14ac:dyDescent="0.25">
      <c r="A45" s="25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5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5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5" t="s">
        <v>3</v>
      </c>
      <c r="C56" s="25" t="s">
        <v>4</v>
      </c>
      <c r="D56" s="25" t="s">
        <v>5</v>
      </c>
      <c r="E56" s="25" t="s">
        <v>6</v>
      </c>
      <c r="F56" s="25" t="s">
        <v>7</v>
      </c>
      <c r="G56" s="25" t="s">
        <v>8</v>
      </c>
      <c r="H56" s="25" t="s">
        <v>9</v>
      </c>
      <c r="I56" s="25" t="s">
        <v>10</v>
      </c>
      <c r="J56" s="25" t="s">
        <v>11</v>
      </c>
      <c r="K56" s="25" t="s">
        <v>12</v>
      </c>
      <c r="L56" s="25" t="s">
        <v>13</v>
      </c>
      <c r="M56" s="25" t="s">
        <v>14</v>
      </c>
      <c r="N56" s="25" t="s">
        <v>15</v>
      </c>
    </row>
    <row r="57" spans="1:15" x14ac:dyDescent="0.25">
      <c r="A57" s="3" t="s">
        <v>16</v>
      </c>
      <c r="B57" s="34" t="s">
        <v>17</v>
      </c>
      <c r="C57" s="34" t="s">
        <v>17</v>
      </c>
      <c r="D57" s="34" t="s">
        <v>17</v>
      </c>
      <c r="E57" s="34" t="s">
        <v>17</v>
      </c>
      <c r="F57" s="34" t="s">
        <v>17</v>
      </c>
      <c r="G57" s="34" t="s">
        <v>17</v>
      </c>
      <c r="H57" s="34" t="s">
        <v>17</v>
      </c>
      <c r="I57" s="34" t="s">
        <v>17</v>
      </c>
      <c r="J57" s="34" t="s">
        <v>17</v>
      </c>
      <c r="K57" s="34" t="s">
        <v>17</v>
      </c>
      <c r="L57" s="34" t="s">
        <v>17</v>
      </c>
      <c r="M57" s="34" t="s">
        <v>17</v>
      </c>
      <c r="N57" s="34" t="s">
        <v>17</v>
      </c>
    </row>
    <row r="58" spans="1:15" x14ac:dyDescent="0.25">
      <c r="A58" s="25" t="s">
        <v>18</v>
      </c>
      <c r="B58" s="5">
        <v>39151.740000000005</v>
      </c>
      <c r="C58" s="5">
        <v>377236.39</v>
      </c>
      <c r="D58" s="5">
        <v>195346.09000000003</v>
      </c>
      <c r="E58" s="5">
        <v>54024.259999999995</v>
      </c>
      <c r="F58" s="5">
        <v>673551.39</v>
      </c>
      <c r="G58" s="5">
        <v>390595.39</v>
      </c>
      <c r="H58" s="5">
        <v>332473.78000000003</v>
      </c>
      <c r="I58" s="5">
        <v>586891.87</v>
      </c>
      <c r="J58" s="5">
        <v>1696329.51</v>
      </c>
      <c r="K58" s="5">
        <v>174834.84999999998</v>
      </c>
      <c r="L58" s="5">
        <v>4732.3799999999992</v>
      </c>
      <c r="M58" s="5">
        <v>36687.130000000005</v>
      </c>
      <c r="N58" s="5">
        <v>4561854.7699999996</v>
      </c>
    </row>
    <row r="59" spans="1:15" x14ac:dyDescent="0.25">
      <c r="A59" s="25" t="s">
        <v>19</v>
      </c>
      <c r="B59" s="5">
        <v>9301.91</v>
      </c>
      <c r="C59" s="5">
        <v>46968.3</v>
      </c>
      <c r="D59" s="5">
        <v>24343.7</v>
      </c>
      <c r="E59" s="5">
        <v>2609.63</v>
      </c>
      <c r="F59" s="5">
        <v>49110.18</v>
      </c>
      <c r="G59" s="5">
        <v>9834.8100000000013</v>
      </c>
      <c r="H59" s="5">
        <v>19935.730000000003</v>
      </c>
      <c r="I59" s="5">
        <v>71576.81</v>
      </c>
      <c r="J59" s="5">
        <v>14943.689999999999</v>
      </c>
      <c r="K59" s="5">
        <v>24387.59</v>
      </c>
      <c r="L59" s="5">
        <v>9.5</v>
      </c>
      <c r="M59" s="5">
        <v>6953.3099999999995</v>
      </c>
      <c r="N59" s="5">
        <v>279975.13</v>
      </c>
      <c r="O59" s="17">
        <f>+N59/N58</f>
        <v>6.1373091454202527E-2</v>
      </c>
    </row>
    <row r="60" spans="1:15" x14ac:dyDescent="0.25">
      <c r="A60" s="25" t="s">
        <v>20</v>
      </c>
      <c r="B60" s="5">
        <v>5026.1500000000005</v>
      </c>
      <c r="C60" s="5">
        <v>231925.33000000002</v>
      </c>
      <c r="D60" s="5">
        <v>27342.239999999998</v>
      </c>
      <c r="E60" s="5">
        <v>13339.880000000001</v>
      </c>
      <c r="F60" s="5">
        <v>159693.15</v>
      </c>
      <c r="G60" s="5">
        <v>228391.02000000002</v>
      </c>
      <c r="H60" s="5">
        <v>159358.31</v>
      </c>
      <c r="I60" s="5">
        <v>253213.34999999998</v>
      </c>
      <c r="J60" s="5">
        <v>1581398.02</v>
      </c>
      <c r="K60" s="5">
        <v>42030.18</v>
      </c>
      <c r="L60" s="5">
        <v>1797.2199999999998</v>
      </c>
      <c r="M60" s="5">
        <v>10229.09</v>
      </c>
      <c r="N60" s="5">
        <v>2713743.94</v>
      </c>
      <c r="O60" s="17">
        <f>+N60/N58</f>
        <v>0.59487732004234761</v>
      </c>
    </row>
    <row r="61" spans="1:15" x14ac:dyDescent="0.25">
      <c r="A61" s="25" t="s">
        <v>55</v>
      </c>
      <c r="B61" s="5">
        <v>14328.060000000001</v>
      </c>
      <c r="C61" s="5">
        <v>278893.63</v>
      </c>
      <c r="D61" s="5">
        <v>51685.94</v>
      </c>
      <c r="E61" s="5">
        <v>15949.510000000002</v>
      </c>
      <c r="F61" s="5">
        <v>208803.33</v>
      </c>
      <c r="G61" s="5">
        <v>238225.83000000002</v>
      </c>
      <c r="H61" s="5">
        <v>179294.04</v>
      </c>
      <c r="I61" s="5">
        <v>324790.15999999997</v>
      </c>
      <c r="J61" s="5">
        <v>1596341.71</v>
      </c>
      <c r="K61" s="5">
        <v>66417.77</v>
      </c>
      <c r="L61" s="5">
        <v>1806.7199999999998</v>
      </c>
      <c r="M61" s="5">
        <v>17182.400000000001</v>
      </c>
      <c r="N61" s="5">
        <v>2993719.07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5" t="s">
        <v>3</v>
      </c>
      <c r="C66" s="25" t="s">
        <v>4</v>
      </c>
      <c r="D66" s="25" t="s">
        <v>5</v>
      </c>
      <c r="E66" s="25" t="s">
        <v>6</v>
      </c>
      <c r="F66" s="25" t="s">
        <v>7</v>
      </c>
      <c r="G66" s="25" t="s">
        <v>8</v>
      </c>
      <c r="H66" s="25" t="s">
        <v>9</v>
      </c>
      <c r="I66" s="25" t="s">
        <v>10</v>
      </c>
      <c r="J66" s="25" t="s">
        <v>11</v>
      </c>
      <c r="K66" s="25" t="s">
        <v>12</v>
      </c>
      <c r="L66" s="25" t="s">
        <v>13</v>
      </c>
      <c r="M66" s="25" t="s">
        <v>14</v>
      </c>
      <c r="N66" s="25" t="s">
        <v>15</v>
      </c>
    </row>
    <row r="67" spans="1:14" ht="15" customHeight="1" x14ac:dyDescent="0.25">
      <c r="A67" s="3" t="s">
        <v>16</v>
      </c>
      <c r="B67" s="34" t="s">
        <v>17</v>
      </c>
      <c r="C67" s="34" t="s">
        <v>17</v>
      </c>
      <c r="D67" s="34" t="s">
        <v>17</v>
      </c>
      <c r="E67" s="34" t="s">
        <v>17</v>
      </c>
      <c r="F67" s="34" t="s">
        <v>17</v>
      </c>
      <c r="G67" s="34" t="s">
        <v>17</v>
      </c>
      <c r="H67" s="34" t="s">
        <v>17</v>
      </c>
      <c r="I67" s="34" t="s">
        <v>17</v>
      </c>
      <c r="J67" s="34" t="s">
        <v>17</v>
      </c>
      <c r="K67" s="34" t="s">
        <v>17</v>
      </c>
      <c r="L67" s="34" t="s">
        <v>17</v>
      </c>
      <c r="M67" s="34" t="s">
        <v>17</v>
      </c>
      <c r="N67" s="34" t="s">
        <v>17</v>
      </c>
    </row>
    <row r="68" spans="1:14" x14ac:dyDescent="0.25">
      <c r="A68" s="25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25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25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25" t="s">
        <v>3</v>
      </c>
      <c r="C74" s="25" t="s">
        <v>4</v>
      </c>
      <c r="D74" s="25" t="s">
        <v>5</v>
      </c>
      <c r="E74" s="25" t="s">
        <v>6</v>
      </c>
      <c r="F74" s="25" t="s">
        <v>7</v>
      </c>
      <c r="G74" s="25" t="s">
        <v>8</v>
      </c>
      <c r="H74" s="25" t="s">
        <v>9</v>
      </c>
      <c r="I74" s="25" t="s">
        <v>10</v>
      </c>
      <c r="J74" s="25" t="s">
        <v>11</v>
      </c>
      <c r="K74" s="25" t="s">
        <v>12</v>
      </c>
      <c r="L74" s="25" t="s">
        <v>13</v>
      </c>
      <c r="M74" s="25" t="s">
        <v>14</v>
      </c>
      <c r="N74" s="25" t="s">
        <v>15</v>
      </c>
    </row>
    <row r="75" spans="1:14" ht="15" customHeight="1" x14ac:dyDescent="0.25">
      <c r="A75" s="3" t="s">
        <v>16</v>
      </c>
      <c r="B75" s="34" t="s">
        <v>17</v>
      </c>
      <c r="C75" s="34" t="s">
        <v>17</v>
      </c>
      <c r="D75" s="34" t="s">
        <v>17</v>
      </c>
      <c r="E75" s="34" t="s">
        <v>17</v>
      </c>
      <c r="F75" s="34" t="s">
        <v>17</v>
      </c>
      <c r="G75" s="34" t="s">
        <v>17</v>
      </c>
      <c r="H75" s="34" t="s">
        <v>17</v>
      </c>
      <c r="I75" s="34" t="s">
        <v>17</v>
      </c>
      <c r="J75" s="34" t="s">
        <v>17</v>
      </c>
      <c r="K75" s="34" t="s">
        <v>17</v>
      </c>
      <c r="L75" s="34" t="s">
        <v>17</v>
      </c>
      <c r="M75" s="34" t="s">
        <v>17</v>
      </c>
      <c r="N75" s="34" t="s">
        <v>17</v>
      </c>
    </row>
    <row r="76" spans="1:14" x14ac:dyDescent="0.25">
      <c r="A76" s="25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25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25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25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25" t="s">
        <v>3</v>
      </c>
      <c r="C84" s="25" t="s">
        <v>4</v>
      </c>
      <c r="D84" s="25" t="s">
        <v>5</v>
      </c>
      <c r="E84" s="25" t="s">
        <v>6</v>
      </c>
      <c r="F84" s="25" t="s">
        <v>7</v>
      </c>
      <c r="G84" s="25" t="s">
        <v>8</v>
      </c>
      <c r="H84" s="25" t="s">
        <v>9</v>
      </c>
      <c r="I84" s="25" t="s">
        <v>10</v>
      </c>
      <c r="J84" s="25" t="s">
        <v>11</v>
      </c>
      <c r="K84" s="25" t="s">
        <v>12</v>
      </c>
      <c r="L84" s="25" t="s">
        <v>13</v>
      </c>
      <c r="M84" s="25" t="s">
        <v>14</v>
      </c>
      <c r="N84" s="25" t="s">
        <v>15</v>
      </c>
    </row>
    <row r="85" spans="1:15" x14ac:dyDescent="0.25">
      <c r="A85" s="3" t="s">
        <v>16</v>
      </c>
      <c r="B85" s="34" t="s">
        <v>17</v>
      </c>
      <c r="C85" s="34" t="s">
        <v>17</v>
      </c>
      <c r="D85" s="34" t="s">
        <v>17</v>
      </c>
      <c r="E85" s="34" t="s">
        <v>17</v>
      </c>
      <c r="F85" s="34" t="s">
        <v>17</v>
      </c>
      <c r="G85" s="34" t="s">
        <v>17</v>
      </c>
      <c r="H85" s="34" t="s">
        <v>17</v>
      </c>
      <c r="I85" s="34" t="s">
        <v>17</v>
      </c>
      <c r="J85" s="34" t="s">
        <v>17</v>
      </c>
      <c r="K85" s="34" t="s">
        <v>17</v>
      </c>
      <c r="L85" s="34" t="s">
        <v>17</v>
      </c>
      <c r="M85" s="34" t="s">
        <v>17</v>
      </c>
      <c r="N85" s="34" t="s">
        <v>17</v>
      </c>
      <c r="O85" t="s">
        <v>44</v>
      </c>
    </row>
    <row r="86" spans="1:15" x14ac:dyDescent="0.25">
      <c r="A86" s="25" t="s">
        <v>18</v>
      </c>
      <c r="B86" s="20">
        <v>8.5824170154369054E-3</v>
      </c>
      <c r="C86" s="20">
        <v>8.2693643050806731E-2</v>
      </c>
      <c r="D86" s="20">
        <v>4.2821637217530281E-2</v>
      </c>
      <c r="E86" s="20">
        <v>1.1842608483566433E-2</v>
      </c>
      <c r="F86" s="20">
        <v>0.14764858242078585</v>
      </c>
      <c r="G86" s="20">
        <v>8.5622057187936307E-2</v>
      </c>
      <c r="H86" s="20">
        <v>7.2881272368957958E-2</v>
      </c>
      <c r="I86" s="20">
        <v>0.12865202852566918</v>
      </c>
      <c r="J86" s="20">
        <v>0.37185083601422941</v>
      </c>
      <c r="K86" s="20">
        <v>3.8325387110032874E-2</v>
      </c>
      <c r="L86" s="20">
        <v>1.0373806792626148E-3</v>
      </c>
      <c r="M86" s="20">
        <v>8.0421521178763895E-3</v>
      </c>
      <c r="N86" s="20">
        <v>1</v>
      </c>
      <c r="O86" s="22">
        <v>0.97049544389594855</v>
      </c>
    </row>
    <row r="87" spans="1:15" x14ac:dyDescent="0.25">
      <c r="A87" s="25" t="s">
        <v>19</v>
      </c>
      <c r="B87" s="20">
        <v>3.3224058151165067E-2</v>
      </c>
      <c r="C87" s="20">
        <v>0.16775882915028917</v>
      </c>
      <c r="D87" s="20">
        <v>8.6949508693861491E-2</v>
      </c>
      <c r="E87" s="20">
        <v>9.3209350416231622E-3</v>
      </c>
      <c r="F87" s="20">
        <v>0.17540908008507755</v>
      </c>
      <c r="G87" s="20">
        <v>3.5127441498107356E-2</v>
      </c>
      <c r="H87" s="20">
        <v>7.1205360276107396E-2</v>
      </c>
      <c r="I87" s="20">
        <v>0.25565417185447864</v>
      </c>
      <c r="J87" s="20">
        <v>5.3375062277853033E-2</v>
      </c>
      <c r="K87" s="20">
        <v>8.7106272617857167E-2</v>
      </c>
      <c r="L87" s="20">
        <v>3.3931585280449733E-5</v>
      </c>
      <c r="M87" s="20">
        <v>2.4835455920674095E-2</v>
      </c>
      <c r="N87" s="20">
        <v>1</v>
      </c>
      <c r="O87" s="22">
        <v>0.9325857264536318</v>
      </c>
    </row>
    <row r="88" spans="1:15" x14ac:dyDescent="0.25">
      <c r="A88" s="25" t="s">
        <v>20</v>
      </c>
      <c r="B88" s="20">
        <v>1.852109156621461E-3</v>
      </c>
      <c r="C88" s="20">
        <v>8.546323276174686E-2</v>
      </c>
      <c r="D88" s="20">
        <v>1.0075467916107073E-2</v>
      </c>
      <c r="E88" s="20">
        <v>4.9156738052448679E-3</v>
      </c>
      <c r="F88" s="20">
        <v>5.8846064157401672E-2</v>
      </c>
      <c r="G88" s="20">
        <v>8.4160858595966143E-2</v>
      </c>
      <c r="H88" s="20">
        <v>5.8722677424016649E-2</v>
      </c>
      <c r="I88" s="20">
        <v>9.330775327314042E-2</v>
      </c>
      <c r="J88" s="20">
        <v>0.58273663800424735</v>
      </c>
      <c r="K88" s="20">
        <v>1.5487894557951552E-2</v>
      </c>
      <c r="L88" s="20">
        <v>6.6226587317593411E-4</v>
      </c>
      <c r="M88" s="20">
        <v>3.7693644743799965E-3</v>
      </c>
      <c r="N88" s="20">
        <v>1</v>
      </c>
      <c r="O88" s="22">
        <v>0.98880058669057769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5" priority="2" operator="lessThan">
      <formula>0</formula>
    </cfRule>
  </conditionalFormatting>
  <conditionalFormatting sqref="B76:N78 N79">
    <cfRule type="cellIs" dxfId="4" priority="3" operator="lessThan">
      <formula>0</formula>
    </cfRule>
  </conditionalFormatting>
  <conditionalFormatting sqref="B79:M79">
    <cfRule type="cellIs" dxfId="3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zoomScale="80" zoomScaleNormal="80" workbookViewId="0">
      <selection activeCell="Q6" sqref="Q6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4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4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4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4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20057.68</v>
      </c>
      <c r="C45" s="5">
        <v>209109.59</v>
      </c>
      <c r="D45" s="5">
        <v>97467.62</v>
      </c>
      <c r="E45" s="5">
        <v>28714.1</v>
      </c>
      <c r="F45" s="5">
        <v>365828.49</v>
      </c>
      <c r="G45" s="5">
        <v>191945.62</v>
      </c>
      <c r="H45" s="5">
        <v>144997.57999999999</v>
      </c>
      <c r="I45" s="5">
        <v>347867.65</v>
      </c>
      <c r="J45" s="5">
        <v>729863.01</v>
      </c>
      <c r="K45" s="5">
        <v>94246.7</v>
      </c>
      <c r="L45" s="5">
        <v>1154.47</v>
      </c>
      <c r="M45" s="5">
        <v>16911.650000000001</v>
      </c>
      <c r="N45" s="5">
        <v>2248164.15</v>
      </c>
    </row>
    <row r="46" spans="1:14" x14ac:dyDescent="0.25">
      <c r="A46" s="11" t="s">
        <v>19</v>
      </c>
      <c r="B46" s="5">
        <v>5826.87</v>
      </c>
      <c r="C46" s="5">
        <v>23292.74</v>
      </c>
      <c r="D46" s="5">
        <v>9613.7099999999991</v>
      </c>
      <c r="E46" s="5">
        <v>631.04</v>
      </c>
      <c r="F46" s="5">
        <v>31928.63</v>
      </c>
      <c r="G46" s="5">
        <v>5445.98</v>
      </c>
      <c r="H46" s="5">
        <v>10598.94</v>
      </c>
      <c r="I46" s="5">
        <v>54366.82</v>
      </c>
      <c r="J46" s="5">
        <v>3378.34</v>
      </c>
      <c r="K46" s="5">
        <v>12451.29</v>
      </c>
      <c r="L46" s="5">
        <v>80.69</v>
      </c>
      <c r="M46" s="5">
        <v>3274.11</v>
      </c>
      <c r="N46" s="5">
        <v>160889.16</v>
      </c>
    </row>
    <row r="47" spans="1:14" x14ac:dyDescent="0.25">
      <c r="A47" s="11" t="s">
        <v>20</v>
      </c>
      <c r="B47" s="5">
        <v>3513.09</v>
      </c>
      <c r="C47" s="5">
        <v>133367.07999999999</v>
      </c>
      <c r="D47" s="5">
        <v>11914.64</v>
      </c>
      <c r="E47" s="5">
        <v>7210.22</v>
      </c>
      <c r="F47" s="5">
        <v>104781.25</v>
      </c>
      <c r="G47" s="5">
        <v>124086.34</v>
      </c>
      <c r="H47" s="5">
        <v>69337.320000000007</v>
      </c>
      <c r="I47" s="5">
        <v>150217.22</v>
      </c>
      <c r="J47" s="5">
        <v>664553.06000000006</v>
      </c>
      <c r="K47" s="5">
        <v>18212.509999999998</v>
      </c>
      <c r="L47" s="5">
        <v>272.74</v>
      </c>
      <c r="M47" s="5">
        <v>5075.76</v>
      </c>
      <c r="N47" s="5">
        <v>1292541.22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11" t="s">
        <v>18</v>
      </c>
      <c r="B58" s="5">
        <v>72344.52</v>
      </c>
      <c r="C58" s="5">
        <v>789842.55999999994</v>
      </c>
      <c r="D58" s="5">
        <v>405329.24</v>
      </c>
      <c r="E58" s="5">
        <v>108755.07</v>
      </c>
      <c r="F58" s="5">
        <v>1313044.04</v>
      </c>
      <c r="G58" s="5">
        <v>760751.53</v>
      </c>
      <c r="H58" s="5">
        <v>637380.43999999994</v>
      </c>
      <c r="I58" s="5">
        <v>1205301.71</v>
      </c>
      <c r="J58" s="5">
        <v>3133436.0999999996</v>
      </c>
      <c r="K58" s="5">
        <v>354299.26</v>
      </c>
      <c r="L58" s="5">
        <v>7466.7599999999993</v>
      </c>
      <c r="M58" s="5">
        <v>71990.13</v>
      </c>
      <c r="N58" s="5">
        <v>8859941.3300000001</v>
      </c>
    </row>
    <row r="59" spans="1:15" x14ac:dyDescent="0.25">
      <c r="A59" s="11" t="s">
        <v>19</v>
      </c>
      <c r="B59" s="5">
        <v>16957.52</v>
      </c>
      <c r="C59" s="5">
        <v>95389.250000000015</v>
      </c>
      <c r="D59" s="5">
        <v>46633.03</v>
      </c>
      <c r="E59" s="5">
        <v>3658.61</v>
      </c>
      <c r="F59" s="5">
        <v>103162.49</v>
      </c>
      <c r="G59" s="5">
        <v>19943.550000000003</v>
      </c>
      <c r="H59" s="5">
        <v>39163.490000000005</v>
      </c>
      <c r="I59" s="5">
        <v>148416.31</v>
      </c>
      <c r="J59" s="5">
        <v>22570.44</v>
      </c>
      <c r="K59" s="5">
        <v>49184.82</v>
      </c>
      <c r="L59" s="5">
        <v>94.679999999999993</v>
      </c>
      <c r="M59" s="5">
        <v>13520.630000000001</v>
      </c>
      <c r="N59" s="5">
        <v>558694.78</v>
      </c>
      <c r="O59" s="17">
        <f>+N59/N58</f>
        <v>6.3058519147101394E-2</v>
      </c>
    </row>
    <row r="60" spans="1:15" x14ac:dyDescent="0.25">
      <c r="A60" s="11" t="s">
        <v>20</v>
      </c>
      <c r="B60" s="5">
        <v>13005.1</v>
      </c>
      <c r="C60" s="5">
        <v>490444.55000000005</v>
      </c>
      <c r="D60" s="5">
        <v>50801.929999999993</v>
      </c>
      <c r="E60" s="5">
        <v>27707.840000000004</v>
      </c>
      <c r="F60" s="5">
        <v>334307.65999999997</v>
      </c>
      <c r="G60" s="5">
        <v>464438.16000000003</v>
      </c>
      <c r="H60" s="5">
        <v>307301.55</v>
      </c>
      <c r="I60" s="5">
        <v>519524.27</v>
      </c>
      <c r="J60" s="5">
        <v>2897351.48</v>
      </c>
      <c r="K60" s="5">
        <v>80351.86</v>
      </c>
      <c r="L60" s="5">
        <v>3025.66</v>
      </c>
      <c r="M60" s="5">
        <v>20171.309999999998</v>
      </c>
      <c r="N60" s="5">
        <v>5208431.3499999996</v>
      </c>
      <c r="O60" s="17">
        <f>+N60/N58</f>
        <v>0.58786296161624807</v>
      </c>
    </row>
    <row r="61" spans="1:15" x14ac:dyDescent="0.25">
      <c r="A61" s="23" t="s">
        <v>55</v>
      </c>
      <c r="B61" s="5">
        <v>29962.620000000003</v>
      </c>
      <c r="C61" s="5">
        <v>585833.80000000005</v>
      </c>
      <c r="D61" s="5">
        <v>97434.959999999992</v>
      </c>
      <c r="E61" s="5">
        <v>31366.450000000004</v>
      </c>
      <c r="F61" s="5">
        <v>437470.14999999997</v>
      </c>
      <c r="G61" s="5">
        <v>484381.71</v>
      </c>
      <c r="H61" s="5">
        <v>346465.04</v>
      </c>
      <c r="I61" s="5">
        <v>667940.58000000007</v>
      </c>
      <c r="J61" s="5">
        <v>2919921.92</v>
      </c>
      <c r="K61" s="5">
        <v>129536.68</v>
      </c>
      <c r="L61" s="5">
        <v>3120.3399999999997</v>
      </c>
      <c r="M61" s="5">
        <v>33691.94</v>
      </c>
      <c r="N61" s="5">
        <v>5767126.1299999999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ht="15" customHeight="1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4" t="s">
        <v>18</v>
      </c>
      <c r="B68" s="8">
        <v>-0.1522016646003474</v>
      </c>
      <c r="C68" s="8">
        <v>9.3760254677445004E-2</v>
      </c>
      <c r="D68" s="8">
        <v>7.4928860874563533E-2</v>
      </c>
      <c r="E68" s="8">
        <v>1.3078383674297492E-2</v>
      </c>
      <c r="F68" s="8">
        <v>-5.0565911533491312E-2</v>
      </c>
      <c r="G68" s="8">
        <v>-5.2328446579976276E-2</v>
      </c>
      <c r="H68" s="8">
        <v>-8.2915170032355795E-2</v>
      </c>
      <c r="I68" s="8">
        <v>5.3703197490195406E-2</v>
      </c>
      <c r="J68" s="8">
        <v>-0.15281401312177853</v>
      </c>
      <c r="K68" s="8">
        <v>2.6479617764993805E-2</v>
      </c>
      <c r="L68" s="8">
        <v>-0.42219771024304881</v>
      </c>
      <c r="M68" s="8">
        <v>-3.7727944377224508E-2</v>
      </c>
      <c r="N68" s="8">
        <v>-5.7820387385984232E-2</v>
      </c>
    </row>
    <row r="69" spans="1:14" x14ac:dyDescent="0.25">
      <c r="A69" s="4" t="s">
        <v>19</v>
      </c>
      <c r="B69" s="8">
        <v>-0.1769851568118806</v>
      </c>
      <c r="C69" s="8">
        <v>3.0928306964484432E-2</v>
      </c>
      <c r="D69" s="8">
        <v>-8.4390211841256627E-2</v>
      </c>
      <c r="E69" s="8">
        <v>-0.59803497047474163</v>
      </c>
      <c r="F69" s="8">
        <v>0.10063351427341535</v>
      </c>
      <c r="G69" s="8">
        <v>2.7853105448910394E-2</v>
      </c>
      <c r="H69" s="8">
        <v>-3.5512619803739369E-2</v>
      </c>
      <c r="I69" s="8">
        <v>7.352507048022959E-2</v>
      </c>
      <c r="J69" s="8">
        <v>-0.48963408636019612</v>
      </c>
      <c r="K69" s="8">
        <v>1.6797067688935359E-2</v>
      </c>
      <c r="L69" s="8">
        <v>7.9663157894736836</v>
      </c>
      <c r="M69" s="8">
        <v>-5.5511691554094356E-2</v>
      </c>
      <c r="N69" s="8">
        <v>-4.4842554408314099E-3</v>
      </c>
    </row>
    <row r="70" spans="1:14" x14ac:dyDescent="0.25">
      <c r="A70" s="4" t="s">
        <v>20</v>
      </c>
      <c r="B70" s="8">
        <v>0.58748744068521608</v>
      </c>
      <c r="C70" s="8">
        <v>0.11466574177128455</v>
      </c>
      <c r="D70" s="8">
        <v>-0.14199824154860757</v>
      </c>
      <c r="E70" s="8">
        <v>7.7068159533668815E-2</v>
      </c>
      <c r="F70" s="8">
        <v>9.3437695981324287E-2</v>
      </c>
      <c r="G70" s="8">
        <v>3.3521983482537952E-2</v>
      </c>
      <c r="H70" s="8">
        <v>-7.163146998735119E-2</v>
      </c>
      <c r="I70" s="8">
        <v>5.1725432328113857E-2</v>
      </c>
      <c r="J70" s="8">
        <v>-0.16785436470952458</v>
      </c>
      <c r="K70" s="8">
        <v>-8.8234216460648218E-2</v>
      </c>
      <c r="L70" s="8">
        <v>-0.31647767106976321</v>
      </c>
      <c r="M70" s="8">
        <v>-2.804452791010725E-2</v>
      </c>
      <c r="N70" s="8">
        <v>-8.0721149394809816E-2</v>
      </c>
    </row>
    <row r="73" spans="1:14" x14ac:dyDescent="0.25">
      <c r="A73" s="2" t="s">
        <v>35</v>
      </c>
    </row>
    <row r="74" spans="1:14" ht="180" x14ac:dyDescent="0.25">
      <c r="A74" s="3" t="s">
        <v>2</v>
      </c>
      <c r="B74" s="27" t="s">
        <v>3</v>
      </c>
      <c r="C74" s="27" t="s">
        <v>4</v>
      </c>
      <c r="D74" s="27" t="s">
        <v>5</v>
      </c>
      <c r="E74" s="27" t="s">
        <v>6</v>
      </c>
      <c r="F74" s="27" t="s">
        <v>7</v>
      </c>
      <c r="G74" s="27" t="s">
        <v>8</v>
      </c>
      <c r="H74" s="27" t="s">
        <v>9</v>
      </c>
      <c r="I74" s="27" t="s">
        <v>10</v>
      </c>
      <c r="J74" s="27" t="s">
        <v>11</v>
      </c>
      <c r="K74" s="27" t="s">
        <v>12</v>
      </c>
      <c r="L74" s="27" t="s">
        <v>13</v>
      </c>
      <c r="M74" s="27" t="s">
        <v>14</v>
      </c>
      <c r="N74" s="27" t="s">
        <v>15</v>
      </c>
    </row>
    <row r="75" spans="1:14" ht="15" customHeight="1" x14ac:dyDescent="0.25">
      <c r="A75" s="3" t="s">
        <v>16</v>
      </c>
      <c r="B75" s="27" t="s">
        <v>17</v>
      </c>
      <c r="C75" s="27" t="s">
        <v>17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 t="s">
        <v>17</v>
      </c>
      <c r="J75" s="27" t="s">
        <v>17</v>
      </c>
      <c r="K75" s="27" t="s">
        <v>17</v>
      </c>
      <c r="L75" s="27" t="s">
        <v>17</v>
      </c>
      <c r="M75" s="27" t="s">
        <v>17</v>
      </c>
      <c r="N75" s="27" t="s">
        <v>17</v>
      </c>
    </row>
    <row r="76" spans="1:14" x14ac:dyDescent="0.25">
      <c r="A76" s="4" t="s">
        <v>18</v>
      </c>
      <c r="B76" s="8">
        <v>0.25713973919021221</v>
      </c>
      <c r="C76" s="8">
        <v>0.17394648662010909</v>
      </c>
      <c r="D76" s="8">
        <v>0.39899538461469436</v>
      </c>
      <c r="E76" s="8">
        <v>8.3857995808281294E-2</v>
      </c>
      <c r="F76" s="8">
        <v>0.45148433725718029</v>
      </c>
      <c r="G76" s="8">
        <v>0.22652003616207489</v>
      </c>
      <c r="H76" s="8">
        <v>0.25939525042857092</v>
      </c>
      <c r="I76" s="8">
        <v>6.2016204196111299E-2</v>
      </c>
      <c r="J76" s="8">
        <v>-0.21694737566137748</v>
      </c>
      <c r="K76" s="8">
        <v>0.13693366072898097</v>
      </c>
      <c r="L76" s="8">
        <v>-0.86820565238886915</v>
      </c>
      <c r="M76" s="8">
        <v>2.3028540571490446</v>
      </c>
      <c r="N76" s="8">
        <v>2.0970332504087544E-2</v>
      </c>
    </row>
    <row r="77" spans="1:14" x14ac:dyDescent="0.25">
      <c r="A77" s="4" t="s">
        <v>19</v>
      </c>
      <c r="B77" s="8">
        <v>0.30131347516859697</v>
      </c>
      <c r="C77" s="8">
        <v>0.14331923080703241</v>
      </c>
      <c r="D77" s="8">
        <v>0.21562979895576809</v>
      </c>
      <c r="E77" s="8">
        <v>-0.75410336287230362</v>
      </c>
      <c r="F77" s="8">
        <v>0.12254766903967253</v>
      </c>
      <c r="G77" s="8">
        <v>5.4173498545880258E-2</v>
      </c>
      <c r="H77" s="8">
        <v>8.1951936993795729E-2</v>
      </c>
      <c r="I77" s="8">
        <v>-5.4053680250977079E-2</v>
      </c>
      <c r="J77" s="8">
        <v>-0.19361276589359336</v>
      </c>
      <c r="K77" s="8">
        <v>-9.5377885499453099E-2</v>
      </c>
      <c r="L77" s="8">
        <v>-0.92097949372793508</v>
      </c>
      <c r="M77" s="8">
        <v>2.5517608242223004</v>
      </c>
      <c r="N77" s="8">
        <v>3.2743678073615556E-2</v>
      </c>
    </row>
    <row r="78" spans="1:14" x14ac:dyDescent="0.25">
      <c r="A78" s="4" t="s">
        <v>20</v>
      </c>
      <c r="B78" s="8">
        <v>0.24394412863842499</v>
      </c>
      <c r="C78" s="8">
        <v>0.22829266924399372</v>
      </c>
      <c r="D78" s="8">
        <v>0.1524266847418379</v>
      </c>
      <c r="E78" s="8">
        <v>0.25532637858810769</v>
      </c>
      <c r="F78" s="8">
        <v>0.87574261406096943</v>
      </c>
      <c r="G78" s="8">
        <v>0.25594801667785722</v>
      </c>
      <c r="H78" s="8">
        <v>0.32744470084631616</v>
      </c>
      <c r="I78" s="8">
        <v>0.12550648133629133</v>
      </c>
      <c r="J78" s="8">
        <v>-0.23933514604618591</v>
      </c>
      <c r="K78" s="8">
        <v>0.12967401469681011</v>
      </c>
      <c r="L78" s="8">
        <v>-0.93958013660497253</v>
      </c>
      <c r="M78" s="8">
        <v>2.1952981318937201</v>
      </c>
      <c r="N78" s="8">
        <v>-7.8724101195339957E-2</v>
      </c>
    </row>
    <row r="79" spans="1:14" x14ac:dyDescent="0.25">
      <c r="A79" s="23" t="s">
        <v>55</v>
      </c>
      <c r="B79" s="8">
        <v>0.27577545760610367</v>
      </c>
      <c r="C79" s="8">
        <v>0.21360616393497783</v>
      </c>
      <c r="D79" s="8">
        <v>0.18183518514071034</v>
      </c>
      <c r="E79" s="8">
        <v>-0.15113094766104285</v>
      </c>
      <c r="F79" s="8">
        <v>0.61949715161915386</v>
      </c>
      <c r="G79" s="8">
        <v>0.24612756511243089</v>
      </c>
      <c r="H79" s="8">
        <v>0.2942498428439102</v>
      </c>
      <c r="I79" s="8">
        <v>7.9955961040001022E-2</v>
      </c>
      <c r="J79" s="8">
        <v>-0.23900161389138999</v>
      </c>
      <c r="K79" s="8">
        <v>3.2173581081527951E-2</v>
      </c>
      <c r="L79" s="8">
        <v>-0.9391454890365577</v>
      </c>
      <c r="M79" s="8">
        <v>2.3293911290521807</v>
      </c>
      <c r="N79" s="8">
        <v>-6.8989310119474678E-2</v>
      </c>
    </row>
    <row r="80" spans="1:14" x14ac:dyDescent="0.25">
      <c r="A80" t="s">
        <v>25</v>
      </c>
    </row>
    <row r="84" spans="1:15" ht="180" x14ac:dyDescent="0.25">
      <c r="A84" s="3" t="s">
        <v>2</v>
      </c>
      <c r="B84" s="27" t="s">
        <v>3</v>
      </c>
      <c r="C84" s="27" t="s">
        <v>4</v>
      </c>
      <c r="D84" s="27" t="s">
        <v>5</v>
      </c>
      <c r="E84" s="27" t="s">
        <v>6</v>
      </c>
      <c r="F84" s="27" t="s">
        <v>7</v>
      </c>
      <c r="G84" s="27" t="s">
        <v>8</v>
      </c>
      <c r="H84" s="27" t="s">
        <v>9</v>
      </c>
      <c r="I84" s="27" t="s">
        <v>10</v>
      </c>
      <c r="J84" s="27" t="s">
        <v>11</v>
      </c>
      <c r="K84" s="27" t="s">
        <v>12</v>
      </c>
      <c r="L84" s="27" t="s">
        <v>13</v>
      </c>
      <c r="M84" s="27" t="s">
        <v>14</v>
      </c>
      <c r="N84" s="27" t="s">
        <v>15</v>
      </c>
    </row>
    <row r="85" spans="1:15" x14ac:dyDescent="0.25">
      <c r="A85" s="3" t="s">
        <v>16</v>
      </c>
      <c r="B85" s="27" t="s">
        <v>17</v>
      </c>
      <c r="C85" s="27" t="s">
        <v>17</v>
      </c>
      <c r="D85" s="27" t="s">
        <v>17</v>
      </c>
      <c r="E85" s="27" t="s">
        <v>17</v>
      </c>
      <c r="F85" s="27" t="s">
        <v>17</v>
      </c>
      <c r="G85" s="27" t="s">
        <v>17</v>
      </c>
      <c r="H85" s="27" t="s">
        <v>17</v>
      </c>
      <c r="I85" s="27" t="s">
        <v>17</v>
      </c>
      <c r="J85" s="27" t="s">
        <v>17</v>
      </c>
      <c r="K85" s="27" t="s">
        <v>17</v>
      </c>
      <c r="L85" s="27" t="s">
        <v>17</v>
      </c>
      <c r="M85" s="27" t="s">
        <v>17</v>
      </c>
      <c r="N85" s="27" t="s">
        <v>17</v>
      </c>
      <c r="O85" t="s">
        <v>44</v>
      </c>
    </row>
    <row r="86" spans="1:15" x14ac:dyDescent="0.25">
      <c r="A86" s="19" t="s">
        <v>18</v>
      </c>
      <c r="B86" s="20">
        <v>8.1653497811593305E-3</v>
      </c>
      <c r="C86" s="20">
        <v>8.9147606127545312E-2</v>
      </c>
      <c r="D86" s="20">
        <v>4.5748524160938206E-2</v>
      </c>
      <c r="E86" s="20">
        <v>1.2274919883696341E-2</v>
      </c>
      <c r="F86" s="20">
        <v>0.14820008294569598</v>
      </c>
      <c r="G86" s="20">
        <v>8.5864172421105639E-2</v>
      </c>
      <c r="H86" s="20">
        <v>7.1939577956550635E-2</v>
      </c>
      <c r="I86" s="20">
        <v>0.13603946855932508</v>
      </c>
      <c r="J86" s="20">
        <v>0.35366330128960344</v>
      </c>
      <c r="K86" s="20">
        <v>3.9988894599147416E-2</v>
      </c>
      <c r="L86" s="20">
        <v>8.4275501630212257E-4</v>
      </c>
      <c r="M86" s="20">
        <v>8.1253506449573756E-3</v>
      </c>
      <c r="N86" s="20">
        <v>1</v>
      </c>
      <c r="O86" s="22">
        <f>+C86+D86+F86+G86+H86+I86+J86+K86</f>
        <v>0.97059162805991173</v>
      </c>
    </row>
    <row r="87" spans="1:15" x14ac:dyDescent="0.25">
      <c r="A87" s="19" t="s">
        <v>19</v>
      </c>
      <c r="B87" s="20">
        <v>3.0352028705190336E-2</v>
      </c>
      <c r="C87" s="20">
        <v>0.17073588910209617</v>
      </c>
      <c r="D87" s="20">
        <v>8.3467810456364019E-2</v>
      </c>
      <c r="E87" s="20">
        <v>6.5484950476895456E-3</v>
      </c>
      <c r="F87" s="20">
        <v>0.18464910303976709</v>
      </c>
      <c r="G87" s="20">
        <v>3.569668218485951E-2</v>
      </c>
      <c r="H87" s="20">
        <v>7.009818491592136E-2</v>
      </c>
      <c r="I87" s="20">
        <v>0.26564828473965696</v>
      </c>
      <c r="J87" s="20">
        <v>4.0398515983986819E-2</v>
      </c>
      <c r="K87" s="20">
        <v>8.8035223812185967E-2</v>
      </c>
      <c r="L87" s="20">
        <v>1.694664124121582E-4</v>
      </c>
      <c r="M87" s="20">
        <v>2.4200387195312617E-2</v>
      </c>
      <c r="N87" s="20">
        <v>1</v>
      </c>
      <c r="O87" s="22">
        <f>+C87+D87+F87+G87+H87+I87+J87+K87</f>
        <v>0.93872969423483787</v>
      </c>
    </row>
    <row r="88" spans="1:15" x14ac:dyDescent="0.25">
      <c r="A88" s="19" t="s">
        <v>20</v>
      </c>
      <c r="B88" s="20">
        <v>2.496932209733359E-3</v>
      </c>
      <c r="C88" s="20">
        <v>9.4163581516726741E-2</v>
      </c>
      <c r="D88" s="20">
        <v>9.7537870015316601E-3</v>
      </c>
      <c r="E88" s="20">
        <v>5.3198051655226298E-3</v>
      </c>
      <c r="F88" s="20">
        <v>6.4185862793410917E-2</v>
      </c>
      <c r="G88" s="20">
        <v>8.9170448603493657E-2</v>
      </c>
      <c r="H88" s="20">
        <v>5.9000787252384543E-2</v>
      </c>
      <c r="I88" s="20">
        <v>9.9746782685347299E-2</v>
      </c>
      <c r="J88" s="20">
        <v>0.55628101539631514</v>
      </c>
      <c r="K88" s="20">
        <v>1.5427266791180805E-2</v>
      </c>
      <c r="L88" s="20">
        <v>5.8091578762960942E-4</v>
      </c>
      <c r="M88" s="20">
        <v>3.8728186366515129E-3</v>
      </c>
      <c r="N88" s="20">
        <v>1</v>
      </c>
      <c r="O88" s="22">
        <f>+C88+D88+F88+G88+H88+I88+J88+K88</f>
        <v>0.98772953204039071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1">
    <mergeCell ref="B5:N5"/>
  </mergeCells>
  <conditionalFormatting sqref="B68:N70">
    <cfRule type="cellIs" dxfId="2" priority="3" operator="lessThan">
      <formula>0</formula>
    </cfRule>
  </conditionalFormatting>
  <conditionalFormatting sqref="B76:N78 N79">
    <cfRule type="cellIs" dxfId="1" priority="4" operator="lessThan">
      <formula>0</formula>
    </cfRule>
  </conditionalFormatting>
  <conditionalFormatting sqref="B79:M79">
    <cfRule type="cellIs" dxfId="0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B6" sqref="B6:N70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26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27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28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37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12335.86</v>
      </c>
      <c r="C45" s="5">
        <v>180659.29</v>
      </c>
      <c r="D45" s="5">
        <v>79323.73</v>
      </c>
      <c r="E45" s="5">
        <v>27234.45</v>
      </c>
      <c r="F45" s="5">
        <v>254167.2</v>
      </c>
      <c r="G45" s="5">
        <v>155878.31</v>
      </c>
      <c r="H45" s="5">
        <v>137806.39000000001</v>
      </c>
      <c r="I45" s="5">
        <v>293609.76</v>
      </c>
      <c r="J45" s="5">
        <v>860364.37</v>
      </c>
      <c r="K45" s="5">
        <v>81790.350000000006</v>
      </c>
      <c r="L45" s="5">
        <v>2226.3200000000002</v>
      </c>
      <c r="M45" s="5">
        <v>5522.1</v>
      </c>
      <c r="N45" s="5">
        <v>2090918.13</v>
      </c>
    </row>
    <row r="46" spans="1:14" x14ac:dyDescent="0.25">
      <c r="A46" s="11" t="s">
        <v>19</v>
      </c>
      <c r="B46" s="5">
        <v>2884.39</v>
      </c>
      <c r="C46" s="5">
        <v>22918.82</v>
      </c>
      <c r="D46" s="5">
        <v>10506.11</v>
      </c>
      <c r="E46" s="5">
        <v>1787.61</v>
      </c>
      <c r="F46" s="5">
        <v>28253.89</v>
      </c>
      <c r="G46" s="5">
        <v>4547.3599999999997</v>
      </c>
      <c r="H46" s="5">
        <v>9509.2999999999993</v>
      </c>
      <c r="I46" s="5">
        <v>42554.45</v>
      </c>
      <c r="J46" s="5">
        <v>6801.25</v>
      </c>
      <c r="K46" s="5">
        <v>12513.68</v>
      </c>
      <c r="L46" s="5">
        <v>275.35000000000002</v>
      </c>
      <c r="M46" s="5">
        <v>770.02</v>
      </c>
      <c r="N46" s="5">
        <v>143322.22</v>
      </c>
    </row>
    <row r="47" spans="1:14" x14ac:dyDescent="0.25">
      <c r="A47" s="11" t="s">
        <v>20</v>
      </c>
      <c r="B47" s="5">
        <v>2186.1799999999998</v>
      </c>
      <c r="C47" s="5">
        <v>112358.59</v>
      </c>
      <c r="D47" s="5">
        <v>11582.23</v>
      </c>
      <c r="E47" s="5">
        <v>6450.49</v>
      </c>
      <c r="F47" s="5">
        <v>72302.759999999995</v>
      </c>
      <c r="G47" s="5">
        <v>87953.51</v>
      </c>
      <c r="H47" s="5">
        <v>64753.22</v>
      </c>
      <c r="I47" s="5">
        <v>123130.9</v>
      </c>
      <c r="J47" s="5">
        <v>811303.69</v>
      </c>
      <c r="K47" s="5">
        <v>18463.849999999999</v>
      </c>
      <c r="L47" s="5">
        <v>764.36</v>
      </c>
      <c r="M47" s="5">
        <v>1616.64</v>
      </c>
      <c r="N47" s="5">
        <v>1312866.4099999999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36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4" t="s">
        <v>18</v>
      </c>
      <c r="B58" s="5">
        <v>57546.92</v>
      </c>
      <c r="C58" s="5">
        <v>672809.68</v>
      </c>
      <c r="D58" s="5">
        <v>289728.78999999998</v>
      </c>
      <c r="E58" s="5">
        <v>100340.7</v>
      </c>
      <c r="F58" s="5">
        <v>904621.57000000007</v>
      </c>
      <c r="G58" s="5">
        <v>620252.02</v>
      </c>
      <c r="H58" s="5">
        <v>506100.4</v>
      </c>
      <c r="I58" s="5">
        <v>1134918.3800000001</v>
      </c>
      <c r="J58" s="5">
        <v>4001565.1599999997</v>
      </c>
      <c r="K58" s="5">
        <v>311627.03000000003</v>
      </c>
      <c r="L58" s="5">
        <v>56654.63</v>
      </c>
      <c r="M58" s="5">
        <v>21796.34</v>
      </c>
      <c r="N58" s="5">
        <v>8677961.5899999999</v>
      </c>
    </row>
    <row r="59" spans="1:15" x14ac:dyDescent="0.25">
      <c r="A59" s="4" t="s">
        <v>19</v>
      </c>
      <c r="B59" s="5">
        <v>13031.08</v>
      </c>
      <c r="C59" s="5">
        <v>83431.86</v>
      </c>
      <c r="D59" s="5">
        <v>38361.21</v>
      </c>
      <c r="E59" s="5">
        <v>14878.650000000001</v>
      </c>
      <c r="F59" s="5">
        <v>91900.32</v>
      </c>
      <c r="G59" s="5">
        <v>18918.66</v>
      </c>
      <c r="H59" s="5">
        <v>36197.069999999992</v>
      </c>
      <c r="I59" s="5">
        <v>156897.18</v>
      </c>
      <c r="J59" s="5">
        <v>27989.58</v>
      </c>
      <c r="K59" s="5">
        <v>54370.57</v>
      </c>
      <c r="L59" s="5">
        <v>1198.17</v>
      </c>
      <c r="M59" s="5">
        <v>3806.7400000000002</v>
      </c>
      <c r="N59" s="5">
        <v>540981.06999999995</v>
      </c>
      <c r="O59" s="17">
        <f>+N59/N58</f>
        <v>6.2339647898810295E-2</v>
      </c>
    </row>
    <row r="60" spans="1:15" x14ac:dyDescent="0.25">
      <c r="A60" s="4" t="s">
        <v>20</v>
      </c>
      <c r="B60" s="5">
        <v>10454.73</v>
      </c>
      <c r="C60" s="5">
        <v>399289.65</v>
      </c>
      <c r="D60" s="5">
        <v>44082.569999999992</v>
      </c>
      <c r="E60" s="5">
        <v>22072.22</v>
      </c>
      <c r="F60" s="5">
        <v>178226.83</v>
      </c>
      <c r="G60" s="5">
        <v>369790.91000000003</v>
      </c>
      <c r="H60" s="5">
        <v>231498.57</v>
      </c>
      <c r="I60" s="5">
        <v>461591.54000000004</v>
      </c>
      <c r="J60" s="5">
        <v>3808972.46</v>
      </c>
      <c r="K60" s="5">
        <v>71128.36</v>
      </c>
      <c r="L60" s="5">
        <v>50077.240000000005</v>
      </c>
      <c r="M60" s="5">
        <v>6312.81</v>
      </c>
      <c r="N60" s="5">
        <v>5653497.8900000006</v>
      </c>
      <c r="O60" s="17">
        <f>+N60/N58</f>
        <v>0.65147763462271802</v>
      </c>
    </row>
    <row r="61" spans="1:15" x14ac:dyDescent="0.25">
      <c r="A61" s="23" t="s">
        <v>58</v>
      </c>
      <c r="B61" s="5">
        <v>23485.809999999998</v>
      </c>
      <c r="C61" s="5">
        <v>482721.51</v>
      </c>
      <c r="D61" s="5">
        <v>82443.78</v>
      </c>
      <c r="E61" s="5">
        <v>36950.870000000003</v>
      </c>
      <c r="F61" s="5">
        <v>270127.15000000002</v>
      </c>
      <c r="G61" s="5">
        <v>388709.57</v>
      </c>
      <c r="H61" s="5">
        <v>267695.64</v>
      </c>
      <c r="I61" s="5">
        <v>618488.72</v>
      </c>
      <c r="J61" s="5">
        <v>3836962.04</v>
      </c>
      <c r="K61" s="5">
        <v>125498.93</v>
      </c>
      <c r="L61" s="5">
        <v>51275.41</v>
      </c>
      <c r="M61" s="5">
        <v>10119.550000000001</v>
      </c>
      <c r="N61" s="5">
        <v>6194478.9600000009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19" t="s">
        <v>18</v>
      </c>
      <c r="B68" s="20">
        <v>6.631386807048543E-3</v>
      </c>
      <c r="C68" s="20">
        <v>7.753084327721714E-2</v>
      </c>
      <c r="D68" s="20">
        <v>3.3386733392997192E-2</v>
      </c>
      <c r="E68" s="20">
        <v>1.1562703863039338E-2</v>
      </c>
      <c r="F68" s="20">
        <v>0.10424355542693754</v>
      </c>
      <c r="G68" s="20">
        <v>7.1474391026890918E-2</v>
      </c>
      <c r="H68" s="20">
        <v>5.8320193602055342E-2</v>
      </c>
      <c r="I68" s="20">
        <v>0.13078167818901354</v>
      </c>
      <c r="J68" s="20">
        <v>0.46111809997075587</v>
      </c>
      <c r="K68" s="20">
        <v>3.5910164704935049E-2</v>
      </c>
      <c r="L68" s="20">
        <v>6.5285642731221167E-3</v>
      </c>
      <c r="M68" s="20">
        <v>2.511688923020458E-3</v>
      </c>
      <c r="N68" s="20">
        <v>1</v>
      </c>
    </row>
    <row r="69" spans="1:14" x14ac:dyDescent="0.25">
      <c r="A69" s="19" t="s">
        <v>19</v>
      </c>
      <c r="B69" s="20">
        <v>2.4087866882292204E-2</v>
      </c>
      <c r="C69" s="20">
        <v>0.1542232522110247</v>
      </c>
      <c r="D69" s="20">
        <v>7.0910447938594232E-2</v>
      </c>
      <c r="E69" s="20">
        <v>2.7503088047054959E-2</v>
      </c>
      <c r="F69" s="20">
        <v>0.16987714560881034</v>
      </c>
      <c r="G69" s="20">
        <v>3.4971020335332621E-2</v>
      </c>
      <c r="H69" s="20">
        <v>6.691004918157302E-2</v>
      </c>
      <c r="I69" s="20">
        <v>0.29002341985829561</v>
      </c>
      <c r="J69" s="20">
        <v>5.1738557136574125E-2</v>
      </c>
      <c r="K69" s="20">
        <v>0.10050364608876242</v>
      </c>
      <c r="L69" s="20">
        <v>2.2148094756809147E-3</v>
      </c>
      <c r="M69" s="20">
        <v>7.0367342058752641E-3</v>
      </c>
      <c r="N69" s="20">
        <v>1</v>
      </c>
    </row>
    <row r="70" spans="1:14" x14ac:dyDescent="0.25">
      <c r="A70" s="19" t="s">
        <v>20</v>
      </c>
      <c r="B70" s="20">
        <v>1.8492498278795675E-3</v>
      </c>
      <c r="C70" s="20">
        <v>7.0627009644112559E-2</v>
      </c>
      <c r="D70" s="20">
        <v>7.7973974445049252E-3</v>
      </c>
      <c r="E70" s="20">
        <v>3.9041705559033999E-3</v>
      </c>
      <c r="F70" s="20">
        <v>3.1525054659567578E-2</v>
      </c>
      <c r="G70" s="20">
        <v>6.5409224022899559E-2</v>
      </c>
      <c r="H70" s="20">
        <v>4.0947847598825228E-2</v>
      </c>
      <c r="I70" s="20">
        <v>8.1647070359125926E-2</v>
      </c>
      <c r="J70" s="20">
        <v>0.67373730991168723</v>
      </c>
      <c r="K70" s="20">
        <v>1.2581301237560025E-2</v>
      </c>
      <c r="L70" s="20">
        <v>8.8577445281402597E-3</v>
      </c>
      <c r="M70" s="20">
        <v>1.1166202097936929E-3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zoomScaleNormal="100" workbookViewId="0">
      <selection activeCell="I1" sqref="I1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'2022-Q1 Q2 Q3 q4'!A54</f>
        <v xml:space="preserve">Trimestre: 2022-q1 q2 Q3q4  </v>
      </c>
      <c r="Q2" t="str">
        <f>'2021 q1q2q3q4'!A54</f>
        <v xml:space="preserve">Trimestre: 2021-q1 q2 Q3q4  </v>
      </c>
    </row>
    <row r="3" spans="1:30" x14ac:dyDescent="0.25">
      <c r="A3" s="2"/>
    </row>
    <row r="4" spans="1:30" ht="260.25" customHeight="1" x14ac:dyDescent="0.25">
      <c r="A4" s="16" t="str">
        <f>'2022-Q1 Q2 Q3 q4'!A56</f>
        <v xml:space="preserve">Branche di attività economica  </v>
      </c>
      <c r="B4" s="4" t="str">
        <f>'2022-Q1 Q2 Q3 q4'!B56</f>
        <v xml:space="preserve">Agricoltura  </v>
      </c>
      <c r="C4" s="4" t="str">
        <f>'2022-Q1 Q2 Q3 q4'!C56</f>
        <v xml:space="preserve">Industrie alimentari, delle bevande e del tabacco  </v>
      </c>
      <c r="D4" s="4" t="str">
        <f>'2022-Q1 Q2 Q3 q4'!D56</f>
        <v xml:space="preserve">Industrie tessili, confezione di articoli di abbigliamento e di articoli in pelle e simili  </v>
      </c>
      <c r="E4" s="4" t="str">
        <f>'2022-Q1 Q2 Q3 q4'!E56</f>
        <v xml:space="preserve">Industria del legno, della carta, editoria  </v>
      </c>
      <c r="F4" s="4" t="str">
        <f>'2022-Q1 Q2 Q3 q4'!F56</f>
        <v xml:space="preserve">Fabbricazione di coke e prodotti derivanti dalla raffinazione del petrolio, fabbricazione di prodotti chimici e farmaceutici  </v>
      </c>
      <c r="G4" s="4" t="str">
        <f>'2022-Q1 Q2 Q3 q4'!G56</f>
        <v xml:space="preserve">Fabbricazione di articoli in gomma e materie plastiche e altri prodotti della lavorazione di minerali non metalliferi  </v>
      </c>
      <c r="H4" s="4" t="str">
        <f>'2022-Q1 Q2 Q3 q4'!H56</f>
        <v xml:space="preserve">Attività metallurgiche, fabbricazione di prodotti in metallo, esclusi macchinari e attrezzature  </v>
      </c>
      <c r="I4" s="4" t="str">
        <f>'2022-Q1 Q2 Q3 q4'!I56</f>
        <v xml:space="preserve">Fabbricazione di computer e prodotti di elettronica e ottica, fabbricazione di apparecchiature elettriche, fabbricazione di macchinari e apparecchiature n.c.a  </v>
      </c>
      <c r="J4" s="4" t="str">
        <f>'2022-Q1 Q2 Q3 q4'!J56</f>
        <v xml:space="preserve">Fabbricazione di mezzi di trasporto  </v>
      </c>
      <c r="K4" s="4" t="str">
        <f>'2022-Q1 Q2 Q3 q4'!K56</f>
        <v xml:space="preserve">Fabbricazione di mobili, altre industrie manifatturiere, riparazione e installazione di macchine e apparecchiature  </v>
      </c>
      <c r="L4" s="4" t="str">
        <f>'2022-Q1 Q2 Q3 q4'!L56</f>
        <v xml:space="preserve">Industrie non manifatturiere  </v>
      </c>
      <c r="M4" s="4" t="str">
        <f>'2022-Q1 Q2 Q3 q4'!M56</f>
        <v xml:space="preserve">Altri prodotti  </v>
      </c>
      <c r="N4" s="4" t="str">
        <f>'2022-Q1 Q2 Q3 q4'!N56</f>
        <v xml:space="preserve">Totale  </v>
      </c>
      <c r="Q4" s="16" t="str">
        <f>'2021 q1q2q3q4'!A56</f>
        <v xml:space="preserve">Branche di attività economica  </v>
      </c>
      <c r="R4" s="4" t="str">
        <f>'2021 q1q2q3q4'!B56</f>
        <v xml:space="preserve">Agricoltura  </v>
      </c>
      <c r="S4" s="4" t="str">
        <f>'2021 q1q2q3q4'!C56</f>
        <v xml:space="preserve">Industrie alimentari, delle bevande e del tabacco  </v>
      </c>
      <c r="T4" s="4" t="str">
        <f>'2021 q1q2q3q4'!D56</f>
        <v xml:space="preserve">Industrie tessili, confezione di articoli di abbigliamento e di articoli in pelle e simili  </v>
      </c>
      <c r="U4" s="4" t="str">
        <f>'2021 q1q2q3q4'!E56</f>
        <v xml:space="preserve">Industria del legno, della carta, editoria  </v>
      </c>
      <c r="V4" s="4" t="str">
        <f>'2021 q1q2q3q4'!F56</f>
        <v xml:space="preserve">Fabbricazione di coke e prodotti derivanti dalla raffinazione del petrolio, fabbricazione di prodotti chimici e farmaceutici  </v>
      </c>
      <c r="W4" s="4" t="str">
        <f>'2021 q1q2q3q4'!G56</f>
        <v xml:space="preserve">Fabbricazione di articoli in gomma e materie plastiche e altri prodotti della lavorazione di minerali non metalliferi  </v>
      </c>
      <c r="X4" s="4" t="str">
        <f>'2021 q1q2q3q4'!H56</f>
        <v xml:space="preserve">Attività metallurgiche, fabbricazione di prodotti in metallo, esclusi macchinari e attrezzature  </v>
      </c>
      <c r="Y4" s="4" t="str">
        <f>'2021 q1q2q3q4'!I56</f>
        <v xml:space="preserve">Fabbricazione di computer e prodotti di elettronica e ottica, fabbricazione di apparecchiature elettriche, fabbricazione di macchinari e apparecchiature n.c.a  </v>
      </c>
      <c r="Z4" s="4" t="str">
        <f>'2021 q1q2q3q4'!J56</f>
        <v xml:space="preserve">Fabbricazione di mezzi di trasporto  </v>
      </c>
      <c r="AA4" s="4" t="str">
        <f>'2021 q1q2q3q4'!K56</f>
        <v xml:space="preserve">Fabbricazione di mobili, altre industrie manifatturiere, riparazione e installazione di macchine e apparecchiature  </v>
      </c>
      <c r="AB4" s="4" t="str">
        <f>'2021 q1q2q3q4'!L56</f>
        <v xml:space="preserve">Industrie non manifatturiere  </v>
      </c>
      <c r="AC4" s="4" t="str">
        <f>'2021 q1q2q3q4'!M56</f>
        <v xml:space="preserve">Altri prodotti  </v>
      </c>
      <c r="AD4" s="4" t="str">
        <f>'2021 q1q2q3q4'!N56</f>
        <v xml:space="preserve">Totale  </v>
      </c>
    </row>
    <row r="5" spans="1:30" x14ac:dyDescent="0.25">
      <c r="A5" s="3" t="str">
        <f>'2022-Q1 Q2 Q3 q4'!A57</f>
        <v xml:space="preserve">Territorio di riferimento  </v>
      </c>
      <c r="B5" s="34" t="str">
        <f>'2022-Q1 Q2 Q3 q4'!B57</f>
        <v xml:space="preserve">  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Q5" s="3" t="str">
        <f>'2021 q1q2q3q4'!A57</f>
        <v xml:space="preserve">Territorio di riferimento  </v>
      </c>
      <c r="R5" s="34" t="str">
        <f>'2021 q1q2q3q4'!B57</f>
        <v xml:space="preserve">  </v>
      </c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x14ac:dyDescent="0.25">
      <c r="A6" s="12" t="str">
        <f>'2022-Q1 Q2 Q3 q4'!A58</f>
        <v xml:space="preserve">Abruzzo  </v>
      </c>
      <c r="B6" s="5">
        <v>72344.52</v>
      </c>
      <c r="C6" s="5">
        <v>789842.55999999994</v>
      </c>
      <c r="D6" s="5">
        <v>405329.24</v>
      </c>
      <c r="E6" s="5">
        <v>108755.07</v>
      </c>
      <c r="F6" s="5">
        <v>1313044.04</v>
      </c>
      <c r="G6" s="5">
        <v>760751.53</v>
      </c>
      <c r="H6" s="5">
        <v>637380.43999999994</v>
      </c>
      <c r="I6" s="5">
        <v>1205301.71</v>
      </c>
      <c r="J6" s="5">
        <v>3133436.0999999996</v>
      </c>
      <c r="K6" s="5">
        <v>354299.26</v>
      </c>
      <c r="L6" s="5">
        <v>7466.7599999999993</v>
      </c>
      <c r="M6" s="5">
        <v>71990.13</v>
      </c>
      <c r="N6" s="5">
        <v>8859941.3300000001</v>
      </c>
      <c r="O6" s="18">
        <v>2.0970332504087544E-2</v>
      </c>
      <c r="Q6" s="27" t="s">
        <v>18</v>
      </c>
      <c r="R6" s="5">
        <v>57546.92</v>
      </c>
      <c r="S6" s="5">
        <v>672809.68</v>
      </c>
      <c r="T6" s="5">
        <v>289728.78999999998</v>
      </c>
      <c r="U6" s="5">
        <v>100340.7</v>
      </c>
      <c r="V6" s="5">
        <v>904621.57000000007</v>
      </c>
      <c r="W6" s="5">
        <v>620252.02</v>
      </c>
      <c r="X6" s="5">
        <v>506100.4</v>
      </c>
      <c r="Y6" s="5">
        <v>1134918.3800000001</v>
      </c>
      <c r="Z6" s="5">
        <v>4001565.1599999997</v>
      </c>
      <c r="AA6" s="5">
        <v>311627.03000000003</v>
      </c>
      <c r="AB6" s="5">
        <v>56654.63</v>
      </c>
      <c r="AC6" s="5">
        <v>21796.34</v>
      </c>
      <c r="AD6" s="5">
        <v>8677961.5899999999</v>
      </c>
    </row>
    <row r="7" spans="1:30" x14ac:dyDescent="0.25">
      <c r="A7" s="12" t="str">
        <f>'2022-Q1 Q2 Q3 q4'!A59</f>
        <v xml:space="preserve">Pescara  </v>
      </c>
      <c r="B7" s="5">
        <v>16957.52</v>
      </c>
      <c r="C7" s="5">
        <v>95389.250000000015</v>
      </c>
      <c r="D7" s="5">
        <v>46633.03</v>
      </c>
      <c r="E7" s="5">
        <v>3658.61</v>
      </c>
      <c r="F7" s="5">
        <v>103162.49</v>
      </c>
      <c r="G7" s="5">
        <v>19943.550000000003</v>
      </c>
      <c r="H7" s="5">
        <v>39163.490000000005</v>
      </c>
      <c r="I7" s="5">
        <v>148416.31</v>
      </c>
      <c r="J7" s="5">
        <v>22570.44</v>
      </c>
      <c r="K7" s="5">
        <v>49184.82</v>
      </c>
      <c r="L7" s="5">
        <v>94.679999999999993</v>
      </c>
      <c r="M7" s="5">
        <v>13520.630000000001</v>
      </c>
      <c r="N7" s="5">
        <v>558694.78</v>
      </c>
      <c r="O7" s="18">
        <v>3.2743678073615556E-2</v>
      </c>
      <c r="Q7" s="27" t="s">
        <v>19</v>
      </c>
      <c r="R7" s="5">
        <v>13031.08</v>
      </c>
      <c r="S7" s="5">
        <v>83431.86</v>
      </c>
      <c r="T7" s="5">
        <v>38361.21</v>
      </c>
      <c r="U7" s="5">
        <v>14878.650000000001</v>
      </c>
      <c r="V7" s="5">
        <v>91900.32</v>
      </c>
      <c r="W7" s="5">
        <v>18918.66</v>
      </c>
      <c r="X7" s="5">
        <v>36197.069999999992</v>
      </c>
      <c r="Y7" s="5">
        <v>156897.18</v>
      </c>
      <c r="Z7" s="5">
        <v>27989.58</v>
      </c>
      <c r="AA7" s="5">
        <v>54370.57</v>
      </c>
      <c r="AB7" s="5">
        <v>1198.17</v>
      </c>
      <c r="AC7" s="5">
        <v>3806.7400000000002</v>
      </c>
      <c r="AD7" s="5">
        <v>540981.06999999995</v>
      </c>
    </row>
    <row r="8" spans="1:30" x14ac:dyDescent="0.25">
      <c r="A8" s="12" t="str">
        <f>'2022-Q1 Q2 Q3 q4'!A60</f>
        <v xml:space="preserve">Chieti  </v>
      </c>
      <c r="B8" s="5">
        <v>13005.1</v>
      </c>
      <c r="C8" s="5">
        <v>490444.55000000005</v>
      </c>
      <c r="D8" s="5">
        <v>50801.929999999993</v>
      </c>
      <c r="E8" s="5">
        <v>27707.840000000004</v>
      </c>
      <c r="F8" s="5">
        <v>334307.65999999997</v>
      </c>
      <c r="G8" s="5">
        <v>464438.16000000003</v>
      </c>
      <c r="H8" s="5">
        <v>307301.55</v>
      </c>
      <c r="I8" s="5">
        <v>519524.27</v>
      </c>
      <c r="J8" s="5">
        <v>2897351.48</v>
      </c>
      <c r="K8" s="5">
        <v>80351.86</v>
      </c>
      <c r="L8" s="5">
        <v>3025.66</v>
      </c>
      <c r="M8" s="5">
        <v>20171.309999999998</v>
      </c>
      <c r="N8" s="5">
        <v>5208431.3499999996</v>
      </c>
      <c r="O8" s="18">
        <v>-7.8724101195339957E-2</v>
      </c>
      <c r="Q8" s="27" t="s">
        <v>20</v>
      </c>
      <c r="R8" s="5">
        <v>10454.73</v>
      </c>
      <c r="S8" s="5">
        <v>399289.65</v>
      </c>
      <c r="T8" s="5">
        <v>44082.569999999992</v>
      </c>
      <c r="U8" s="5">
        <v>22072.22</v>
      </c>
      <c r="V8" s="5">
        <v>178226.83</v>
      </c>
      <c r="W8" s="5">
        <v>369790.91000000003</v>
      </c>
      <c r="X8" s="5">
        <v>231498.57</v>
      </c>
      <c r="Y8" s="5">
        <v>461591.54000000004</v>
      </c>
      <c r="Z8" s="5">
        <v>3808972.46</v>
      </c>
      <c r="AA8" s="5">
        <v>71128.36</v>
      </c>
      <c r="AB8" s="5">
        <v>50077.240000000005</v>
      </c>
      <c r="AC8" s="5">
        <v>6312.81</v>
      </c>
      <c r="AD8" s="5">
        <v>5653497.8900000006</v>
      </c>
    </row>
    <row r="12" spans="1:30" x14ac:dyDescent="0.25">
      <c r="A12" t="str">
        <f>'[2]2022-Q1 Q2 q3 q4'!A53</f>
        <v xml:space="preserve">Importazioni per provincia, branca di attività economica e trimestre  </v>
      </c>
      <c r="Q12" t="s">
        <v>60</v>
      </c>
    </row>
    <row r="13" spans="1:30" x14ac:dyDescent="0.25">
      <c r="A13" t="str">
        <f>'[2]2022-Q1 Q2 q3 q4'!A54</f>
        <v xml:space="preserve">Trimestre: 2022-q1 q2 Q3 q4  </v>
      </c>
      <c r="Q13" t="s">
        <v>74</v>
      </c>
    </row>
    <row r="15" spans="1:30" x14ac:dyDescent="0.25">
      <c r="A15" t="str">
        <f>'[2]2022-Q1 Q2 q3 q4'!A56</f>
        <v xml:space="preserve">Branche di attività economica  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13</v>
      </c>
      <c r="M15" t="s">
        <v>14</v>
      </c>
      <c r="N15" t="s">
        <v>15</v>
      </c>
      <c r="Q15" t="s">
        <v>2</v>
      </c>
      <c r="R15" t="s">
        <v>3</v>
      </c>
      <c r="S15" t="s">
        <v>4</v>
      </c>
      <c r="T15" t="s">
        <v>5</v>
      </c>
      <c r="U15" t="s">
        <v>6</v>
      </c>
      <c r="V15" t="s">
        <v>7</v>
      </c>
      <c r="W15" t="s">
        <v>8</v>
      </c>
      <c r="X15" t="s">
        <v>9</v>
      </c>
      <c r="Y15" t="s">
        <v>10</v>
      </c>
      <c r="Z15" t="s">
        <v>11</v>
      </c>
      <c r="AA15" t="s">
        <v>12</v>
      </c>
      <c r="AB15" t="s">
        <v>13</v>
      </c>
      <c r="AC15" t="s">
        <v>14</v>
      </c>
      <c r="AD15" t="s">
        <v>15</v>
      </c>
    </row>
    <row r="16" spans="1:30" x14ac:dyDescent="0.25">
      <c r="A16" s="3" t="str">
        <f>'[2]2022-Q1 Q2 q3 q4'!A57</f>
        <v xml:space="preserve">Territorio di riferimento  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8" t="s">
        <v>17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0"/>
    </row>
    <row r="17" spans="1:30" x14ac:dyDescent="0.25">
      <c r="A17" s="4" t="str">
        <f>'[2]2022-Q1 Q2 q3 q4'!A58</f>
        <v xml:space="preserve">Abruzzo  </v>
      </c>
      <c r="B17" s="5">
        <v>204002.44</v>
      </c>
      <c r="C17" s="5">
        <v>438842</v>
      </c>
      <c r="D17" s="5">
        <v>427172.63</v>
      </c>
      <c r="E17" s="5">
        <v>321843.62</v>
      </c>
      <c r="F17" s="5">
        <v>1011425.98</v>
      </c>
      <c r="G17" s="5">
        <v>414152.31</v>
      </c>
      <c r="H17" s="5">
        <v>528276.72</v>
      </c>
      <c r="I17" s="5">
        <v>892261.95</v>
      </c>
      <c r="J17" s="5">
        <v>1002804.6699999999</v>
      </c>
      <c r="K17" s="5">
        <v>144798.26</v>
      </c>
      <c r="L17" s="5">
        <v>45885.57</v>
      </c>
      <c r="M17" s="5">
        <v>118152.35999999999</v>
      </c>
      <c r="N17" s="5">
        <v>5549618.4800000004</v>
      </c>
      <c r="O17" s="18">
        <v>0.16151212946380059</v>
      </c>
      <c r="Q17" s="27" t="s">
        <v>18</v>
      </c>
      <c r="R17" s="5">
        <v>183352.34999999998</v>
      </c>
      <c r="S17" s="5">
        <v>304087.59000000003</v>
      </c>
      <c r="T17" s="5">
        <v>306153.17</v>
      </c>
      <c r="U17" s="5">
        <v>238236.07</v>
      </c>
      <c r="V17" s="5">
        <v>856057.98</v>
      </c>
      <c r="W17" s="5">
        <v>374375.92000000004</v>
      </c>
      <c r="X17" s="5">
        <v>410317.46</v>
      </c>
      <c r="Y17" s="5">
        <v>820132.3</v>
      </c>
      <c r="Z17" s="5">
        <v>1114387.6099999999</v>
      </c>
      <c r="AA17" s="5">
        <v>102690.88999999998</v>
      </c>
      <c r="AB17" s="5">
        <v>33644.720000000001</v>
      </c>
      <c r="AC17" s="5">
        <v>34489.490000000005</v>
      </c>
      <c r="AD17" s="5">
        <v>4777925.55</v>
      </c>
    </row>
    <row r="18" spans="1:30" x14ac:dyDescent="0.25">
      <c r="A18" s="4" t="str">
        <f>'[2]2022-Q1 Q2 q3 q4'!A59</f>
        <v xml:space="preserve">Pescara  </v>
      </c>
      <c r="B18" s="5">
        <v>42539.99</v>
      </c>
      <c r="C18" s="5">
        <v>53502.950000000004</v>
      </c>
      <c r="D18" s="5">
        <v>56688.740000000005</v>
      </c>
      <c r="E18" s="5">
        <v>98666.01</v>
      </c>
      <c r="F18" s="5">
        <v>108817.31999999999</v>
      </c>
      <c r="G18" s="5">
        <v>69333.69</v>
      </c>
      <c r="H18" s="5">
        <v>39199.629999999997</v>
      </c>
      <c r="I18" s="5">
        <v>108881.34</v>
      </c>
      <c r="J18" s="5">
        <v>69612.14</v>
      </c>
      <c r="K18" s="5">
        <v>49302.11</v>
      </c>
      <c r="L18" s="5">
        <v>2427.9499999999998</v>
      </c>
      <c r="M18" s="5">
        <v>33396.51</v>
      </c>
      <c r="N18" s="5">
        <v>732368.3899999999</v>
      </c>
      <c r="O18" s="18">
        <v>0.31276190497358891</v>
      </c>
      <c r="Q18" s="27" t="s">
        <v>19</v>
      </c>
      <c r="R18" s="5">
        <v>33417.61</v>
      </c>
      <c r="S18" s="5">
        <v>40800.39</v>
      </c>
      <c r="T18" s="5">
        <v>47745.53</v>
      </c>
      <c r="U18" s="5">
        <v>72074.37</v>
      </c>
      <c r="V18" s="5">
        <v>78425.06</v>
      </c>
      <c r="W18" s="5">
        <v>64742.03</v>
      </c>
      <c r="X18" s="5">
        <v>33527.480000000003</v>
      </c>
      <c r="Y18" s="5">
        <v>97332.28</v>
      </c>
      <c r="Z18" s="5">
        <v>46701.5</v>
      </c>
      <c r="AA18" s="5">
        <v>30009.519999999997</v>
      </c>
      <c r="AB18" s="5">
        <v>2269.54</v>
      </c>
      <c r="AC18" s="5">
        <v>10838.37</v>
      </c>
      <c r="AD18" s="5">
        <v>557883.64</v>
      </c>
    </row>
    <row r="19" spans="1:30" x14ac:dyDescent="0.25">
      <c r="A19" s="4" t="str">
        <f>'[2]2022-Q1 Q2 q3 q4'!A60</f>
        <v xml:space="preserve">Chieti  </v>
      </c>
      <c r="B19" s="5">
        <v>118783.75</v>
      </c>
      <c r="C19" s="5">
        <v>160824.20000000001</v>
      </c>
      <c r="D19" s="5">
        <v>110203.4</v>
      </c>
      <c r="E19" s="5">
        <v>92183.579999999987</v>
      </c>
      <c r="F19" s="5">
        <v>315357.99</v>
      </c>
      <c r="G19" s="5">
        <v>223060.93000000002</v>
      </c>
      <c r="H19" s="5">
        <v>248147.71000000002</v>
      </c>
      <c r="I19" s="5">
        <v>465519.77</v>
      </c>
      <c r="J19" s="5">
        <v>785779.01</v>
      </c>
      <c r="K19" s="5">
        <v>28600.65</v>
      </c>
      <c r="L19" s="5">
        <v>35816.17</v>
      </c>
      <c r="M19" s="5">
        <v>36132.300000000003</v>
      </c>
      <c r="N19" s="5">
        <v>2620409.42</v>
      </c>
      <c r="O19" s="18">
        <v>6.3264069946066467E-2</v>
      </c>
      <c r="Q19" s="27" t="s">
        <v>20</v>
      </c>
      <c r="R19" s="5">
        <v>114215.06</v>
      </c>
      <c r="S19" s="5">
        <v>101868.39</v>
      </c>
      <c r="T19" s="5">
        <v>62006.87</v>
      </c>
      <c r="U19" s="5">
        <v>73378.78</v>
      </c>
      <c r="V19" s="5">
        <v>263274.04000000004</v>
      </c>
      <c r="W19" s="5">
        <v>200740.09000000003</v>
      </c>
      <c r="X19" s="5">
        <v>194130.35</v>
      </c>
      <c r="Y19" s="5">
        <v>484120.92999999993</v>
      </c>
      <c r="Z19" s="5">
        <v>912721.24</v>
      </c>
      <c r="AA19" s="5">
        <v>23798.92</v>
      </c>
      <c r="AB19" s="5">
        <v>24182.050000000003</v>
      </c>
      <c r="AC19" s="5">
        <v>10058.719999999999</v>
      </c>
      <c r="AD19" s="5">
        <v>2464495.41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39</v>
      </c>
      <c r="Q22" t="s">
        <v>38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-131657.91999999998</v>
      </c>
      <c r="C25" s="5">
        <v>351000.55999999994</v>
      </c>
      <c r="D25" s="5">
        <v>-21843.390000000014</v>
      </c>
      <c r="E25" s="5">
        <v>-213088.55</v>
      </c>
      <c r="F25" s="5">
        <v>301618.06000000006</v>
      </c>
      <c r="G25" s="5">
        <v>346599.22000000003</v>
      </c>
      <c r="H25" s="5">
        <v>109103.71999999997</v>
      </c>
      <c r="I25" s="5">
        <v>313039.76</v>
      </c>
      <c r="J25" s="5">
        <v>2130631.4299999997</v>
      </c>
      <c r="K25" s="5">
        <v>209501</v>
      </c>
      <c r="L25" s="5">
        <v>-38418.81</v>
      </c>
      <c r="M25" s="5">
        <v>-46162.229999999981</v>
      </c>
      <c r="N25" s="5">
        <v>3310322.8499999996</v>
      </c>
      <c r="Q25" s="3" t="s">
        <v>18</v>
      </c>
      <c r="R25" s="5">
        <v>-125805.42999999998</v>
      </c>
      <c r="S25" s="5">
        <v>368722.09</v>
      </c>
      <c r="T25" s="5">
        <v>-16424.380000000005</v>
      </c>
      <c r="U25" s="5">
        <v>-137895.37</v>
      </c>
      <c r="V25" s="5">
        <v>48563.590000000084</v>
      </c>
      <c r="W25" s="5">
        <v>245876.09999999998</v>
      </c>
      <c r="X25" s="5">
        <v>95782.94</v>
      </c>
      <c r="Y25" s="5">
        <v>314786.08000000007</v>
      </c>
      <c r="Z25" s="5">
        <v>2887177.55</v>
      </c>
      <c r="AA25" s="5">
        <v>208936.14000000004</v>
      </c>
      <c r="AB25" s="5">
        <v>23009.909999999996</v>
      </c>
      <c r="AC25" s="5">
        <v>-12693.150000000005</v>
      </c>
      <c r="AD25" s="5">
        <v>3900036.04</v>
      </c>
    </row>
    <row r="26" spans="1:30" x14ac:dyDescent="0.25">
      <c r="A26" s="3" t="str">
        <f>+A7</f>
        <v xml:space="preserve">Pescara  </v>
      </c>
      <c r="B26" s="5">
        <v>-25582.469999999998</v>
      </c>
      <c r="C26" s="5">
        <v>41886.30000000001</v>
      </c>
      <c r="D26" s="5">
        <v>-10055.710000000006</v>
      </c>
      <c r="E26" s="5">
        <v>-95007.4</v>
      </c>
      <c r="F26" s="5">
        <v>-5654.8299999999872</v>
      </c>
      <c r="G26" s="5">
        <v>-49390.14</v>
      </c>
      <c r="H26" s="5">
        <v>-36.139999999992142</v>
      </c>
      <c r="I26" s="5">
        <v>39534.97</v>
      </c>
      <c r="J26" s="5">
        <v>-47041.7</v>
      </c>
      <c r="K26" s="5">
        <v>-117.29000000000087</v>
      </c>
      <c r="L26" s="5">
        <v>-2333.27</v>
      </c>
      <c r="M26" s="5">
        <v>-19875.88</v>
      </c>
      <c r="N26" s="5">
        <v>-173673.60999999987</v>
      </c>
      <c r="O26">
        <v>2022</v>
      </c>
      <c r="P26">
        <v>2021</v>
      </c>
      <c r="Q26" s="3" t="s">
        <v>19</v>
      </c>
      <c r="R26" s="5">
        <v>-20386.53</v>
      </c>
      <c r="S26" s="5">
        <v>42631.47</v>
      </c>
      <c r="T26" s="5">
        <v>-9384.32</v>
      </c>
      <c r="U26" s="5">
        <v>-57195.719999999994</v>
      </c>
      <c r="V26" s="5">
        <v>13475.260000000009</v>
      </c>
      <c r="W26" s="5">
        <v>-45823.369999999995</v>
      </c>
      <c r="X26" s="5">
        <v>2669.5899999999892</v>
      </c>
      <c r="Y26" s="5">
        <v>59564.899999999994</v>
      </c>
      <c r="Z26" s="5">
        <v>-18711.919999999998</v>
      </c>
      <c r="AA26" s="5">
        <v>24361.050000000003</v>
      </c>
      <c r="AB26" s="5">
        <v>-1071.3699999999999</v>
      </c>
      <c r="AC26" s="5">
        <v>-7031.630000000001</v>
      </c>
      <c r="AD26" s="5">
        <v>-16902.570000000065</v>
      </c>
    </row>
    <row r="27" spans="1:30" x14ac:dyDescent="0.25">
      <c r="A27" s="3" t="str">
        <f>+A8</f>
        <v xml:space="preserve">Chieti  </v>
      </c>
      <c r="B27" s="5">
        <v>-105778.65</v>
      </c>
      <c r="C27" s="5">
        <v>329620.35000000003</v>
      </c>
      <c r="D27" s="5">
        <v>-59401.47</v>
      </c>
      <c r="E27" s="5">
        <v>-64475.739999999983</v>
      </c>
      <c r="F27" s="5">
        <v>18949.669999999984</v>
      </c>
      <c r="G27" s="5">
        <v>241377.23</v>
      </c>
      <c r="H27" s="5">
        <v>59153.839999999967</v>
      </c>
      <c r="I27" s="5">
        <v>54004.5</v>
      </c>
      <c r="J27" s="5">
        <v>2111572.4699999997</v>
      </c>
      <c r="K27" s="5">
        <v>51751.21</v>
      </c>
      <c r="L27" s="5">
        <v>-32790.509999999995</v>
      </c>
      <c r="M27" s="5">
        <v>-15960.990000000005</v>
      </c>
      <c r="N27" s="5">
        <v>2588021.9299999997</v>
      </c>
      <c r="O27">
        <v>2022</v>
      </c>
      <c r="P27">
        <v>2021</v>
      </c>
      <c r="Q27" s="3" t="s">
        <v>20</v>
      </c>
      <c r="R27" s="5">
        <v>-103760.33</v>
      </c>
      <c r="S27" s="5">
        <v>297421.26</v>
      </c>
      <c r="T27" s="5">
        <v>-17924.30000000001</v>
      </c>
      <c r="U27" s="5">
        <v>-51306.559999999998</v>
      </c>
      <c r="V27" s="5">
        <v>-85047.21000000005</v>
      </c>
      <c r="W27" s="5">
        <v>169050.82</v>
      </c>
      <c r="X27" s="5">
        <v>37368.22</v>
      </c>
      <c r="Y27" s="5">
        <v>-22529.389999999898</v>
      </c>
      <c r="Z27" s="5">
        <v>2896251.2199999997</v>
      </c>
      <c r="AA27" s="5">
        <v>47329.440000000002</v>
      </c>
      <c r="AB27" s="5">
        <v>25895.190000000002</v>
      </c>
      <c r="AC27" s="5">
        <v>-3745.9099999999989</v>
      </c>
      <c r="AD27" s="5">
        <v>3189002.4800000004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:N41" si="0">+Q26</f>
        <v xml:space="preserve">Pescara  </v>
      </c>
      <c r="B41">
        <v>-20386.53</v>
      </c>
      <c r="C41">
        <v>42631.47</v>
      </c>
      <c r="D41">
        <v>-9384.32</v>
      </c>
      <c r="E41">
        <v>-57195.719999999994</v>
      </c>
      <c r="F41">
        <v>13475.260000000009</v>
      </c>
      <c r="G41">
        <v>-45823.369999999995</v>
      </c>
      <c r="H41">
        <v>2669.5899999999892</v>
      </c>
      <c r="I41">
        <v>59564.899999999994</v>
      </c>
      <c r="J41">
        <v>-18711.919999999998</v>
      </c>
      <c r="K41">
        <v>24361.050000000003</v>
      </c>
      <c r="L41">
        <v>-1071.3699999999999</v>
      </c>
      <c r="M41">
        <v>-7031.630000000001</v>
      </c>
      <c r="N41">
        <v>-16902.570000000065</v>
      </c>
      <c r="O41">
        <v>2021</v>
      </c>
      <c r="Q41" t="s">
        <v>20</v>
      </c>
      <c r="R41">
        <v>-103760.33</v>
      </c>
      <c r="S41">
        <v>297421.26</v>
      </c>
      <c r="T41">
        <v>-17924.30000000001</v>
      </c>
      <c r="U41">
        <v>-51306.559999999998</v>
      </c>
      <c r="V41">
        <v>-85047.21000000005</v>
      </c>
      <c r="W41">
        <v>169050.82</v>
      </c>
      <c r="X41">
        <v>37368.22</v>
      </c>
      <c r="Y41">
        <v>-22529.389999999898</v>
      </c>
      <c r="Z41">
        <v>2896251.2199999997</v>
      </c>
      <c r="AA41">
        <v>47329.440000000002</v>
      </c>
      <c r="AB41">
        <v>25895.190000000002</v>
      </c>
      <c r="AC41">
        <v>-3745.9099999999989</v>
      </c>
      <c r="AD41">
        <v>3189002.4800000004</v>
      </c>
    </row>
    <row r="42" spans="1:30" x14ac:dyDescent="0.25">
      <c r="A42" t="str">
        <f t="shared" ref="A42:O42" si="1">+A26</f>
        <v xml:space="preserve">Pescara  </v>
      </c>
      <c r="B42">
        <v>-25582.469999999998</v>
      </c>
      <c r="C42">
        <v>41886.30000000001</v>
      </c>
      <c r="D42">
        <v>-10055.710000000006</v>
      </c>
      <c r="E42">
        <v>-95007.4</v>
      </c>
      <c r="F42">
        <v>-5654.8299999999872</v>
      </c>
      <c r="G42">
        <v>-49390.14</v>
      </c>
      <c r="H42">
        <v>-36.139999999992142</v>
      </c>
      <c r="I42">
        <v>39534.97</v>
      </c>
      <c r="J42">
        <v>-47041.7</v>
      </c>
      <c r="K42">
        <v>-117.29000000000087</v>
      </c>
      <c r="L42">
        <v>-2333.27</v>
      </c>
      <c r="M42">
        <v>-19875.88</v>
      </c>
      <c r="N42">
        <v>-173673.60999999987</v>
      </c>
      <c r="O42">
        <v>2022</v>
      </c>
      <c r="Q42" t="s">
        <v>20</v>
      </c>
      <c r="R42">
        <v>-105778.65</v>
      </c>
      <c r="S42">
        <v>329620.35000000003</v>
      </c>
      <c r="T42">
        <v>-59401.47</v>
      </c>
      <c r="U42">
        <v>-64475.739999999983</v>
      </c>
      <c r="V42">
        <v>18949.669999999984</v>
      </c>
      <c r="W42">
        <v>241377.23</v>
      </c>
      <c r="X42">
        <v>59153.839999999967</v>
      </c>
      <c r="Y42">
        <v>54004.5</v>
      </c>
      <c r="Z42">
        <v>2111572.4699999997</v>
      </c>
      <c r="AA42">
        <v>51751.21</v>
      </c>
      <c r="AB42">
        <v>-32790.509999999995</v>
      </c>
      <c r="AC42">
        <v>-15960.990000000005</v>
      </c>
      <c r="AD42">
        <v>2588021.9299999997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f>+N7</f>
        <v>558694.78</v>
      </c>
      <c r="C86" s="10">
        <f>+N18</f>
        <v>732368.3899999999</v>
      </c>
      <c r="D86" s="10">
        <f>+N42</f>
        <v>-173673.60999999987</v>
      </c>
      <c r="E86" t="s">
        <v>43</v>
      </c>
    </row>
    <row r="87" spans="1:5" x14ac:dyDescent="0.25">
      <c r="B87" s="10">
        <f>+AD7</f>
        <v>540981.06999999995</v>
      </c>
      <c r="C87" s="10">
        <f>+AD18</f>
        <v>557883.64</v>
      </c>
      <c r="D87" s="10">
        <f>+AD26</f>
        <v>-16902.570000000065</v>
      </c>
      <c r="E87" t="s">
        <v>42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f>+N8</f>
        <v>5208431.3499999996</v>
      </c>
      <c r="C100" s="10">
        <f>+N19</f>
        <v>2620409.42</v>
      </c>
      <c r="D100" s="10">
        <f>+N27</f>
        <v>2588021.9299999997</v>
      </c>
      <c r="E100" t="s">
        <v>43</v>
      </c>
    </row>
    <row r="101" spans="1:5" x14ac:dyDescent="0.25">
      <c r="B101" s="10">
        <f>+AD8</f>
        <v>5653497.8900000006</v>
      </c>
      <c r="C101" s="10">
        <f>+AD19</f>
        <v>2464495.41</v>
      </c>
      <c r="D101" s="10">
        <f>+AD27</f>
        <v>3189002.4800000004</v>
      </c>
      <c r="E101" t="s">
        <v>42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f>+N6</f>
        <v>8859941.3300000001</v>
      </c>
      <c r="C117" s="10">
        <f>+N17</f>
        <v>5549618.4800000004</v>
      </c>
      <c r="D117" s="10">
        <f>+N25</f>
        <v>3310322.8499999996</v>
      </c>
      <c r="E117" t="s">
        <v>43</v>
      </c>
    </row>
    <row r="118" spans="1:5" x14ac:dyDescent="0.25">
      <c r="B118" s="10">
        <f>+AD6</f>
        <v>8677961.5899999999</v>
      </c>
      <c r="C118" s="10">
        <f>+AD17</f>
        <v>4777925.55</v>
      </c>
      <c r="D118" s="10">
        <f>+AD25</f>
        <v>3900036.04</v>
      </c>
      <c r="E118" t="s">
        <v>42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2" sqref="C2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45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3" t="s">
        <v>18</v>
      </c>
      <c r="B6" s="5">
        <v>16790.259999999998</v>
      </c>
      <c r="C6" s="5">
        <v>147211.92000000001</v>
      </c>
      <c r="D6" s="5">
        <v>73582.429999999993</v>
      </c>
      <c r="E6" s="5">
        <v>17462.12</v>
      </c>
      <c r="F6" s="5">
        <v>222818.83</v>
      </c>
      <c r="G6" s="5">
        <v>149610.35999999999</v>
      </c>
      <c r="H6" s="5">
        <v>105924.06</v>
      </c>
      <c r="I6" s="5">
        <v>236980.73</v>
      </c>
      <c r="J6" s="5">
        <v>1000814.23</v>
      </c>
      <c r="K6" s="5">
        <v>82837.19</v>
      </c>
      <c r="L6" s="5">
        <v>1947.26</v>
      </c>
      <c r="M6" s="5">
        <v>5139.26</v>
      </c>
      <c r="N6" s="5">
        <v>2061118.63</v>
      </c>
    </row>
    <row r="7" spans="1:14" x14ac:dyDescent="0.25">
      <c r="A7" s="3" t="s">
        <v>19</v>
      </c>
      <c r="B7" s="5">
        <v>4163.97</v>
      </c>
      <c r="C7" s="5">
        <v>18433.52</v>
      </c>
      <c r="D7" s="5">
        <v>8357.86</v>
      </c>
      <c r="E7" s="5">
        <v>2970.91</v>
      </c>
      <c r="F7" s="5">
        <v>16430.599999999999</v>
      </c>
      <c r="G7" s="5">
        <v>5659.25</v>
      </c>
      <c r="H7" s="5">
        <v>9888.2000000000007</v>
      </c>
      <c r="I7" s="5">
        <v>41440.660000000003</v>
      </c>
      <c r="J7" s="5">
        <v>9084.59</v>
      </c>
      <c r="K7" s="5">
        <v>13045.23</v>
      </c>
      <c r="L7" s="5">
        <v>401.36</v>
      </c>
      <c r="M7" s="5">
        <v>753.98</v>
      </c>
      <c r="N7" s="5">
        <v>130630.14</v>
      </c>
    </row>
    <row r="8" spans="1:14" x14ac:dyDescent="0.25">
      <c r="A8" s="3" t="s">
        <v>20</v>
      </c>
      <c r="B8" s="5">
        <v>1603.89</v>
      </c>
      <c r="C8" s="5">
        <v>89366.69</v>
      </c>
      <c r="D8" s="5">
        <v>15420.75</v>
      </c>
      <c r="E8" s="5">
        <v>4378.42</v>
      </c>
      <c r="F8" s="5">
        <v>40738.050000000003</v>
      </c>
      <c r="G8" s="5">
        <v>98635.21</v>
      </c>
      <c r="H8" s="5">
        <v>50784.52</v>
      </c>
      <c r="I8" s="5">
        <v>79134.2</v>
      </c>
      <c r="J8" s="5">
        <v>954574.01</v>
      </c>
      <c r="K8" s="5">
        <v>28200.7</v>
      </c>
      <c r="L8" s="5">
        <v>215.84</v>
      </c>
      <c r="M8" s="5">
        <v>1622.12</v>
      </c>
      <c r="N8" s="5">
        <v>1364674.4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46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3" t="s">
        <v>18</v>
      </c>
      <c r="B19" s="5">
        <v>14476.49</v>
      </c>
      <c r="C19" s="5">
        <v>155257.21</v>
      </c>
      <c r="D19" s="5">
        <v>46687.5</v>
      </c>
      <c r="E19" s="5">
        <v>19321.86</v>
      </c>
      <c r="F19" s="5">
        <v>195744.77</v>
      </c>
      <c r="G19" s="5">
        <v>98223.86</v>
      </c>
      <c r="H19" s="5">
        <v>111377.47</v>
      </c>
      <c r="I19" s="5">
        <v>207535.2</v>
      </c>
      <c r="J19" s="5">
        <v>692500.34</v>
      </c>
      <c r="K19" s="5">
        <v>62585.42</v>
      </c>
      <c r="L19" s="5">
        <v>5180.1899999999996</v>
      </c>
      <c r="M19" s="5">
        <v>4113.7299999999996</v>
      </c>
      <c r="N19" s="5">
        <v>1613004.04</v>
      </c>
    </row>
    <row r="20" spans="1:14" x14ac:dyDescent="0.25">
      <c r="A20" s="3" t="s">
        <v>19</v>
      </c>
      <c r="B20" s="5">
        <v>1507.06</v>
      </c>
      <c r="C20" s="5">
        <v>19487.98</v>
      </c>
      <c r="D20" s="5">
        <v>6606.47</v>
      </c>
      <c r="E20" s="5">
        <v>2282.27</v>
      </c>
      <c r="F20" s="5">
        <v>16851.72</v>
      </c>
      <c r="G20" s="5">
        <v>4957.8599999999997</v>
      </c>
      <c r="H20" s="5">
        <v>7299.29</v>
      </c>
      <c r="I20" s="5">
        <v>21565.02</v>
      </c>
      <c r="J20" s="5">
        <v>5006.22</v>
      </c>
      <c r="K20" s="5">
        <v>10313.84</v>
      </c>
      <c r="L20" s="5">
        <v>1812.45</v>
      </c>
      <c r="M20" s="5">
        <v>706.42</v>
      </c>
      <c r="N20" s="5">
        <v>98396.59</v>
      </c>
    </row>
    <row r="21" spans="1:14" x14ac:dyDescent="0.25">
      <c r="A21" s="3" t="s">
        <v>20</v>
      </c>
      <c r="B21" s="5">
        <v>2451.48</v>
      </c>
      <c r="C21" s="5">
        <v>96314.6</v>
      </c>
      <c r="D21" s="5">
        <v>8887.81</v>
      </c>
      <c r="E21" s="5">
        <v>3902.97</v>
      </c>
      <c r="F21" s="5">
        <v>31951.91</v>
      </c>
      <c r="G21" s="5">
        <v>53449.919999999998</v>
      </c>
      <c r="H21" s="5">
        <v>63233.27</v>
      </c>
      <c r="I21" s="5">
        <v>90645.14</v>
      </c>
      <c r="J21" s="5">
        <v>669381.6</v>
      </c>
      <c r="K21" s="5">
        <v>25446.03</v>
      </c>
      <c r="L21" s="5">
        <v>2537.13</v>
      </c>
      <c r="M21" s="5">
        <v>1632.09</v>
      </c>
      <c r="N21" s="5">
        <v>1049833.94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47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3" t="s">
        <v>18</v>
      </c>
      <c r="B32" s="5">
        <v>13234.05</v>
      </c>
      <c r="C32" s="5">
        <v>143072.14000000001</v>
      </c>
      <c r="D32" s="5">
        <v>69120.899999999994</v>
      </c>
      <c r="E32" s="5">
        <v>17530.98</v>
      </c>
      <c r="F32" s="5">
        <v>199766.47</v>
      </c>
      <c r="G32" s="5">
        <v>126315.68</v>
      </c>
      <c r="H32" s="5">
        <v>100139.06</v>
      </c>
      <c r="I32" s="5">
        <v>247018.35</v>
      </c>
      <c r="J32" s="5">
        <v>1091184.76</v>
      </c>
      <c r="K32" s="5">
        <v>80592.009999999995</v>
      </c>
      <c r="L32" s="5">
        <v>8445.44</v>
      </c>
      <c r="M32" s="5">
        <v>5689.1</v>
      </c>
      <c r="N32" s="5">
        <v>2102108.9300000002</v>
      </c>
    </row>
    <row r="33" spans="1:14" x14ac:dyDescent="0.25">
      <c r="A33" s="3" t="s">
        <v>19</v>
      </c>
      <c r="B33" s="5">
        <v>2348.42</v>
      </c>
      <c r="C33" s="5">
        <v>19224.04</v>
      </c>
      <c r="D33" s="5">
        <v>9525.32</v>
      </c>
      <c r="E33" s="5">
        <v>2500.8200000000002</v>
      </c>
      <c r="F33" s="5">
        <v>16061.67</v>
      </c>
      <c r="G33" s="5">
        <v>4699.2700000000004</v>
      </c>
      <c r="H33" s="5">
        <v>8389.5</v>
      </c>
      <c r="I33" s="5">
        <v>40965.699999999997</v>
      </c>
      <c r="J33" s="5">
        <v>5579.74</v>
      </c>
      <c r="K33" s="5">
        <v>12348.8</v>
      </c>
      <c r="L33" s="5">
        <v>1187.6199999999999</v>
      </c>
      <c r="M33" s="5">
        <v>755.37</v>
      </c>
      <c r="N33" s="5">
        <v>123586.28</v>
      </c>
    </row>
    <row r="34" spans="1:14" x14ac:dyDescent="0.25">
      <c r="A34" s="3" t="s">
        <v>20</v>
      </c>
      <c r="B34" s="5">
        <v>3690.84</v>
      </c>
      <c r="C34" s="5">
        <v>85952.83</v>
      </c>
      <c r="D34" s="5">
        <v>10942.71</v>
      </c>
      <c r="E34" s="5">
        <v>4340.6400000000003</v>
      </c>
      <c r="F34" s="5">
        <v>20297.810000000001</v>
      </c>
      <c r="G34" s="5">
        <v>82149.03</v>
      </c>
      <c r="H34" s="5">
        <v>48225.17</v>
      </c>
      <c r="I34" s="5">
        <v>95712.87</v>
      </c>
      <c r="J34" s="5">
        <v>1050816.52</v>
      </c>
      <c r="K34" s="5">
        <v>27515.25</v>
      </c>
      <c r="L34" s="5">
        <v>5601.7</v>
      </c>
      <c r="M34" s="5">
        <v>1637.85</v>
      </c>
      <c r="N34" s="5">
        <v>1436883.23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48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3" t="s">
        <v>18</v>
      </c>
      <c r="B45" s="5">
        <v>12953.2</v>
      </c>
      <c r="C45" s="5">
        <v>174358.06</v>
      </c>
      <c r="D45" s="5">
        <v>65032.73</v>
      </c>
      <c r="E45" s="5">
        <v>23379.06</v>
      </c>
      <c r="F45" s="5">
        <v>223881.18</v>
      </c>
      <c r="G45" s="5">
        <v>145266.62</v>
      </c>
      <c r="H45" s="5">
        <v>107914.12</v>
      </c>
      <c r="I45" s="5">
        <v>309698.19</v>
      </c>
      <c r="J45" s="5">
        <v>1265123.01</v>
      </c>
      <c r="K45" s="5">
        <v>96407.49</v>
      </c>
      <c r="L45" s="5">
        <v>3088.29</v>
      </c>
      <c r="M45" s="5">
        <v>6140.02</v>
      </c>
      <c r="N45" s="5">
        <v>2433241.9700000002</v>
      </c>
    </row>
    <row r="46" spans="1:14" x14ac:dyDescent="0.25">
      <c r="A46" s="3" t="s">
        <v>19</v>
      </c>
      <c r="B46" s="5">
        <v>3326.99</v>
      </c>
      <c r="C46" s="5">
        <v>20427.84</v>
      </c>
      <c r="D46" s="5">
        <v>9883.16</v>
      </c>
      <c r="E46" s="5">
        <v>4576.3100000000004</v>
      </c>
      <c r="F46" s="5">
        <v>26770.26</v>
      </c>
      <c r="G46" s="5">
        <v>5424.39</v>
      </c>
      <c r="H46" s="5">
        <v>9295.2000000000007</v>
      </c>
      <c r="I46" s="5">
        <v>53434.7</v>
      </c>
      <c r="J46" s="5">
        <v>8033.1</v>
      </c>
      <c r="K46" s="5">
        <v>13425.59</v>
      </c>
      <c r="L46" s="5">
        <v>627.29</v>
      </c>
      <c r="M46" s="5">
        <v>967.65</v>
      </c>
      <c r="N46" s="5">
        <v>156192.47</v>
      </c>
    </row>
    <row r="47" spans="1:14" x14ac:dyDescent="0.25">
      <c r="A47" s="3" t="s">
        <v>20</v>
      </c>
      <c r="B47" s="5">
        <v>1694.85</v>
      </c>
      <c r="C47" s="5">
        <v>101350.15</v>
      </c>
      <c r="D47" s="5">
        <v>12841.24</v>
      </c>
      <c r="E47" s="5">
        <v>5500.32</v>
      </c>
      <c r="F47" s="5">
        <v>38579.089999999997</v>
      </c>
      <c r="G47" s="5">
        <v>93366.35</v>
      </c>
      <c r="H47" s="5">
        <v>46558.99</v>
      </c>
      <c r="I47" s="5">
        <v>129457.54</v>
      </c>
      <c r="J47" s="5">
        <v>1214374.08</v>
      </c>
      <c r="K47" s="5">
        <v>26734.28</v>
      </c>
      <c r="L47" s="5">
        <v>208.03</v>
      </c>
      <c r="M47" s="5">
        <v>1491.78</v>
      </c>
      <c r="N47" s="5">
        <v>1672156.69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49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57454</v>
      </c>
      <c r="C58" s="5">
        <v>619899.33000000007</v>
      </c>
      <c r="D58" s="5">
        <v>254423.56</v>
      </c>
      <c r="E58" s="5">
        <v>77694.01999999999</v>
      </c>
      <c r="F58" s="5">
        <v>842211.25</v>
      </c>
      <c r="G58" s="5">
        <v>519416.51999999996</v>
      </c>
      <c r="H58" s="5">
        <v>425354.70999999996</v>
      </c>
      <c r="I58" s="5">
        <v>1001232.47</v>
      </c>
      <c r="J58" s="5">
        <v>4049622.34</v>
      </c>
      <c r="K58" s="5">
        <v>322422.11</v>
      </c>
      <c r="L58" s="5">
        <v>18661.18</v>
      </c>
      <c r="M58" s="5">
        <v>21082.11</v>
      </c>
      <c r="N58" s="5">
        <v>8209473.5700000003</v>
      </c>
    </row>
    <row r="59" spans="1:15" x14ac:dyDescent="0.25">
      <c r="A59" s="21" t="s">
        <v>19</v>
      </c>
      <c r="B59" s="5">
        <v>11346.44</v>
      </c>
      <c r="C59" s="5">
        <v>77573.38</v>
      </c>
      <c r="D59" s="5">
        <v>34372.81</v>
      </c>
      <c r="E59" s="5">
        <v>12330.310000000001</v>
      </c>
      <c r="F59" s="5">
        <v>76114.25</v>
      </c>
      <c r="G59" s="5">
        <v>20740.77</v>
      </c>
      <c r="H59" s="5">
        <v>34872.19</v>
      </c>
      <c r="I59" s="5">
        <v>157406.08000000002</v>
      </c>
      <c r="J59" s="5">
        <v>27703.65</v>
      </c>
      <c r="K59" s="5">
        <v>49133.459999999992</v>
      </c>
      <c r="L59" s="5">
        <v>4028.72</v>
      </c>
      <c r="M59" s="5">
        <v>3183.42</v>
      </c>
      <c r="N59" s="5">
        <v>508805.48</v>
      </c>
      <c r="O59" s="17">
        <f>+N59/N58</f>
        <v>6.197784494481294E-2</v>
      </c>
    </row>
    <row r="60" spans="1:15" x14ac:dyDescent="0.25">
      <c r="A60" s="21" t="s">
        <v>20</v>
      </c>
      <c r="B60" s="5">
        <v>9441.06</v>
      </c>
      <c r="C60" s="5">
        <v>372984.27</v>
      </c>
      <c r="D60" s="5">
        <v>48092.509999999995</v>
      </c>
      <c r="E60" s="5">
        <v>18122.349999999999</v>
      </c>
      <c r="F60" s="5">
        <v>131566.85999999999</v>
      </c>
      <c r="G60" s="5">
        <v>327600.51</v>
      </c>
      <c r="H60" s="5">
        <v>208801.94999999998</v>
      </c>
      <c r="I60" s="5">
        <v>394949.74999999994</v>
      </c>
      <c r="J60" s="5">
        <v>3889146.21</v>
      </c>
      <c r="K60" s="5">
        <v>107896.26</v>
      </c>
      <c r="L60" s="5">
        <v>8562.7000000000007</v>
      </c>
      <c r="M60" s="5">
        <v>6383.8399999999992</v>
      </c>
      <c r="N60" s="5">
        <v>5523548.2599999998</v>
      </c>
      <c r="O60" s="17">
        <f>+N60/N58</f>
        <v>0.67282612129781172</v>
      </c>
    </row>
    <row r="61" spans="1:15" x14ac:dyDescent="0.25">
      <c r="N61" s="10">
        <v>6032353.7400000002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6.9984999050310597E-3</v>
      </c>
      <c r="C68" s="20">
        <v>7.5510241273607032E-2</v>
      </c>
      <c r="D68" s="20">
        <v>3.0991458566812829E-2</v>
      </c>
      <c r="E68" s="20">
        <v>9.4639466632694194E-3</v>
      </c>
      <c r="F68" s="20">
        <v>0.10259016523029016</v>
      </c>
      <c r="G68" s="20">
        <v>6.3270380928944256E-2</v>
      </c>
      <c r="H68" s="20">
        <v>5.1812665741976432E-2</v>
      </c>
      <c r="I68" s="20">
        <v>0.12196061799368214</v>
      </c>
      <c r="J68" s="20">
        <v>0.49328648243641277</v>
      </c>
      <c r="K68" s="20">
        <v>3.9274395276480557E-2</v>
      </c>
      <c r="L68" s="20">
        <v>2.2731274838613067E-3</v>
      </c>
      <c r="M68" s="20">
        <v>2.5680221539467114E-3</v>
      </c>
      <c r="N68" s="20">
        <v>1</v>
      </c>
    </row>
    <row r="69" spans="1:14" x14ac:dyDescent="0.25">
      <c r="A69" s="21" t="s">
        <v>19</v>
      </c>
      <c r="B69" s="20">
        <v>2.2300152899296606E-2</v>
      </c>
      <c r="C69" s="20">
        <v>0.15246176200775197</v>
      </c>
      <c r="D69" s="20">
        <v>6.7555895820933368E-2</v>
      </c>
      <c r="E69" s="20">
        <v>2.4233838833654073E-2</v>
      </c>
      <c r="F69" s="20">
        <v>0.14959400594506175</v>
      </c>
      <c r="G69" s="20">
        <v>4.0763652938643667E-2</v>
      </c>
      <c r="H69" s="20">
        <v>6.8537371099069141E-2</v>
      </c>
      <c r="I69" s="20">
        <v>0.30936396361139823</v>
      </c>
      <c r="J69" s="20">
        <v>5.4448411208149729E-2</v>
      </c>
      <c r="K69" s="20">
        <v>9.6566294844151426E-2</v>
      </c>
      <c r="L69" s="20">
        <v>7.9179964806982816E-3</v>
      </c>
      <c r="M69" s="20">
        <v>6.2566543111917741E-3</v>
      </c>
      <c r="N69" s="20">
        <v>1</v>
      </c>
    </row>
    <row r="70" spans="1:14" x14ac:dyDescent="0.25">
      <c r="A70" s="21" t="s">
        <v>20</v>
      </c>
      <c r="B70" s="20">
        <v>1.709238256931605E-3</v>
      </c>
      <c r="C70" s="20">
        <v>6.7526208234849394E-2</v>
      </c>
      <c r="D70" s="20">
        <v>8.7068144852236705E-3</v>
      </c>
      <c r="E70" s="20">
        <v>3.2809254390401576E-3</v>
      </c>
      <c r="F70" s="20">
        <v>2.3819265046124534E-2</v>
      </c>
      <c r="G70" s="20">
        <v>5.9309794099635514E-2</v>
      </c>
      <c r="H70" s="20">
        <v>3.7802140973780499E-2</v>
      </c>
      <c r="I70" s="20">
        <v>7.1502905634067901E-2</v>
      </c>
      <c r="J70" s="20">
        <v>0.70410287498782531</v>
      </c>
      <c r="K70" s="20">
        <v>1.9533867528840964E-2</v>
      </c>
      <c r="L70" s="20">
        <v>1.5502172873203069E-3</v>
      </c>
      <c r="M70" s="20">
        <v>1.1557498367905995E-3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1" sqref="C1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50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3" t="s">
        <v>18</v>
      </c>
      <c r="B6" s="5">
        <v>18193.23</v>
      </c>
      <c r="C6" s="5">
        <v>142877.98000000001</v>
      </c>
      <c r="D6" s="5">
        <v>121758.44</v>
      </c>
      <c r="E6" s="5">
        <v>19501.04</v>
      </c>
      <c r="F6" s="5">
        <v>124177.15</v>
      </c>
      <c r="G6" s="5">
        <v>164986.16</v>
      </c>
      <c r="H6" s="5">
        <v>114231.32</v>
      </c>
      <c r="I6" s="5">
        <v>254466.44</v>
      </c>
      <c r="J6" s="5">
        <v>1140624.8500000001</v>
      </c>
      <c r="K6" s="5">
        <v>89381.11</v>
      </c>
      <c r="L6" s="5">
        <v>8821.24</v>
      </c>
      <c r="M6" s="5">
        <v>7264.82</v>
      </c>
      <c r="N6" s="5">
        <v>2206283.77</v>
      </c>
    </row>
    <row r="7" spans="1:14" x14ac:dyDescent="0.25">
      <c r="A7" s="3" t="s">
        <v>19</v>
      </c>
      <c r="B7" s="5">
        <v>2422.1</v>
      </c>
      <c r="C7" s="5">
        <v>17584.439999999999</v>
      </c>
      <c r="D7" s="5">
        <v>17205.400000000001</v>
      </c>
      <c r="E7" s="5">
        <v>3495.03</v>
      </c>
      <c r="F7" s="5">
        <v>13558.59</v>
      </c>
      <c r="G7" s="5">
        <v>5383.21</v>
      </c>
      <c r="H7" s="5">
        <v>12698.89</v>
      </c>
      <c r="I7" s="5">
        <v>35007.43</v>
      </c>
      <c r="J7" s="5">
        <v>8234.9599999999991</v>
      </c>
      <c r="K7" s="5">
        <v>12950.71</v>
      </c>
      <c r="L7" s="5">
        <v>2.69</v>
      </c>
      <c r="M7" s="5">
        <v>1306.78</v>
      </c>
      <c r="N7" s="5">
        <v>129850.22</v>
      </c>
    </row>
    <row r="8" spans="1:14" x14ac:dyDescent="0.25">
      <c r="A8" s="3" t="s">
        <v>20</v>
      </c>
      <c r="B8" s="5">
        <v>1673.2</v>
      </c>
      <c r="C8" s="5">
        <v>87926.68</v>
      </c>
      <c r="D8" s="5">
        <v>17830.52</v>
      </c>
      <c r="E8" s="5">
        <v>4667.66</v>
      </c>
      <c r="F8" s="5">
        <v>36009.53</v>
      </c>
      <c r="G8" s="5">
        <v>113564.29</v>
      </c>
      <c r="H8" s="5">
        <v>52067.26</v>
      </c>
      <c r="I8" s="5">
        <v>110448.7</v>
      </c>
      <c r="J8" s="5">
        <v>1091234.3999999999</v>
      </c>
      <c r="K8" s="5">
        <v>28343.23</v>
      </c>
      <c r="L8" s="5">
        <v>8359.4699999999993</v>
      </c>
      <c r="M8" s="5">
        <v>1349.94</v>
      </c>
      <c r="N8" s="5">
        <v>1553474.9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51</v>
      </c>
    </row>
    <row r="17" spans="1:14" ht="90" x14ac:dyDescent="0.25">
      <c r="A17" s="3" t="s">
        <v>2</v>
      </c>
      <c r="B17" s="21" t="s">
        <v>3</v>
      </c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21" t="s">
        <v>10</v>
      </c>
      <c r="J17" s="21" t="s">
        <v>11</v>
      </c>
      <c r="K17" s="21" t="s">
        <v>12</v>
      </c>
      <c r="L17" s="21" t="s">
        <v>13</v>
      </c>
      <c r="M17" s="21" t="s">
        <v>14</v>
      </c>
      <c r="N17" s="21" t="s">
        <v>15</v>
      </c>
    </row>
    <row r="18" spans="1:14" ht="15" customHeight="1" x14ac:dyDescent="0.25">
      <c r="A18" s="3" t="s">
        <v>16</v>
      </c>
      <c r="B18" s="34" t="s">
        <v>17</v>
      </c>
      <c r="C18" s="34" t="s">
        <v>17</v>
      </c>
      <c r="D18" s="34" t="s">
        <v>17</v>
      </c>
      <c r="E18" s="34" t="s">
        <v>17</v>
      </c>
      <c r="F18" s="34" t="s">
        <v>17</v>
      </c>
      <c r="G18" s="34" t="s">
        <v>17</v>
      </c>
      <c r="H18" s="34" t="s">
        <v>17</v>
      </c>
      <c r="I18" s="34" t="s">
        <v>17</v>
      </c>
      <c r="J18" s="34" t="s">
        <v>17</v>
      </c>
      <c r="K18" s="34" t="s">
        <v>17</v>
      </c>
      <c r="L18" s="34" t="s">
        <v>17</v>
      </c>
      <c r="M18" s="34" t="s">
        <v>17</v>
      </c>
      <c r="N18" s="34" t="s">
        <v>17</v>
      </c>
    </row>
    <row r="19" spans="1:14" x14ac:dyDescent="0.25">
      <c r="A19" s="3" t="s">
        <v>18</v>
      </c>
      <c r="B19" s="5">
        <v>16446.79</v>
      </c>
      <c r="C19" s="5">
        <v>137822.99</v>
      </c>
      <c r="D19" s="5">
        <v>80494.25</v>
      </c>
      <c r="E19" s="5">
        <v>20686.14</v>
      </c>
      <c r="F19" s="5">
        <v>134044.01999999999</v>
      </c>
      <c r="G19" s="5">
        <v>173057.34</v>
      </c>
      <c r="H19" s="5">
        <v>118612.81</v>
      </c>
      <c r="I19" s="5">
        <v>233065.08</v>
      </c>
      <c r="J19" s="5">
        <v>1186854.8999999999</v>
      </c>
      <c r="K19" s="5">
        <v>93291.86</v>
      </c>
      <c r="L19" s="5">
        <v>9803.2999999999993</v>
      </c>
      <c r="M19" s="5">
        <v>9013.0300000000007</v>
      </c>
      <c r="N19" s="5">
        <v>2213192.5</v>
      </c>
    </row>
    <row r="20" spans="1:14" x14ac:dyDescent="0.25">
      <c r="A20" s="3" t="s">
        <v>19</v>
      </c>
      <c r="B20" s="5">
        <v>1630.4</v>
      </c>
      <c r="C20" s="5">
        <v>17914.07</v>
      </c>
      <c r="D20" s="5">
        <v>9575.6200000000008</v>
      </c>
      <c r="E20" s="5">
        <v>3588.1</v>
      </c>
      <c r="F20" s="5">
        <v>13251.32</v>
      </c>
      <c r="G20" s="5">
        <v>5849.79</v>
      </c>
      <c r="H20" s="5">
        <v>11342.67</v>
      </c>
      <c r="I20" s="5">
        <v>30956.6</v>
      </c>
      <c r="J20" s="5">
        <v>9199.5499999999993</v>
      </c>
      <c r="K20" s="5">
        <v>13175.73</v>
      </c>
      <c r="L20" s="5">
        <v>49.84</v>
      </c>
      <c r="M20" s="5">
        <v>1449.7</v>
      </c>
      <c r="N20" s="5">
        <v>117983.38</v>
      </c>
    </row>
    <row r="21" spans="1:14" x14ac:dyDescent="0.25">
      <c r="A21" s="3" t="s">
        <v>20</v>
      </c>
      <c r="B21" s="5">
        <v>2786.48</v>
      </c>
      <c r="C21" s="5">
        <v>79434.02</v>
      </c>
      <c r="D21" s="5">
        <v>13234.12</v>
      </c>
      <c r="E21" s="5">
        <v>5853.73</v>
      </c>
      <c r="F21" s="5">
        <v>29006.11</v>
      </c>
      <c r="G21" s="5">
        <v>114241.97</v>
      </c>
      <c r="H21" s="5">
        <v>58362.55</v>
      </c>
      <c r="I21" s="5">
        <v>111785.09</v>
      </c>
      <c r="J21" s="5">
        <v>1135612.1000000001</v>
      </c>
      <c r="K21" s="5">
        <v>29362.52</v>
      </c>
      <c r="L21" s="5">
        <v>8627.7999999999993</v>
      </c>
      <c r="M21" s="5">
        <v>1980.82</v>
      </c>
      <c r="N21" s="5">
        <v>1590287.31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52</v>
      </c>
    </row>
    <row r="30" spans="1:14" ht="90" x14ac:dyDescent="0.25">
      <c r="A30" s="3" t="s">
        <v>2</v>
      </c>
      <c r="B30" s="21" t="s">
        <v>3</v>
      </c>
      <c r="C30" s="21" t="s">
        <v>4</v>
      </c>
      <c r="D30" s="21" t="s">
        <v>5</v>
      </c>
      <c r="E30" s="21" t="s">
        <v>6</v>
      </c>
      <c r="F30" s="21" t="s">
        <v>7</v>
      </c>
      <c r="G30" s="21" t="s">
        <v>8</v>
      </c>
      <c r="H30" s="21" t="s">
        <v>9</v>
      </c>
      <c r="I30" s="21" t="s">
        <v>10</v>
      </c>
      <c r="J30" s="21" t="s">
        <v>11</v>
      </c>
      <c r="K30" s="21" t="s">
        <v>12</v>
      </c>
      <c r="L30" s="21" t="s">
        <v>13</v>
      </c>
      <c r="M30" s="21" t="s">
        <v>14</v>
      </c>
      <c r="N30" s="21" t="s">
        <v>15</v>
      </c>
    </row>
    <row r="31" spans="1:14" ht="15" customHeight="1" x14ac:dyDescent="0.25">
      <c r="A31" s="3" t="s">
        <v>16</v>
      </c>
      <c r="B31" s="34" t="s">
        <v>17</v>
      </c>
      <c r="C31" s="34" t="s">
        <v>17</v>
      </c>
      <c r="D31" s="34" t="s">
        <v>17</v>
      </c>
      <c r="E31" s="34" t="s">
        <v>17</v>
      </c>
      <c r="F31" s="34" t="s">
        <v>17</v>
      </c>
      <c r="G31" s="34" t="s">
        <v>17</v>
      </c>
      <c r="H31" s="34" t="s">
        <v>17</v>
      </c>
      <c r="I31" s="34" t="s">
        <v>17</v>
      </c>
      <c r="J31" s="34" t="s">
        <v>17</v>
      </c>
      <c r="K31" s="34" t="s">
        <v>17</v>
      </c>
      <c r="L31" s="34" t="s">
        <v>17</v>
      </c>
      <c r="M31" s="34" t="s">
        <v>17</v>
      </c>
      <c r="N31" s="34" t="s">
        <v>17</v>
      </c>
    </row>
    <row r="32" spans="1:14" x14ac:dyDescent="0.25">
      <c r="A32" s="3" t="s">
        <v>18</v>
      </c>
      <c r="B32" s="5">
        <v>16196.33</v>
      </c>
      <c r="C32" s="5">
        <v>136515.29999999999</v>
      </c>
      <c r="D32" s="5">
        <v>85754.72</v>
      </c>
      <c r="E32" s="5">
        <v>17257.46</v>
      </c>
      <c r="F32" s="5">
        <v>127157.06</v>
      </c>
      <c r="G32" s="5">
        <v>142727.79999999999</v>
      </c>
      <c r="H32" s="5">
        <v>121901.44</v>
      </c>
      <c r="I32" s="5">
        <v>214412.65</v>
      </c>
      <c r="J32" s="5">
        <v>1106440.93</v>
      </c>
      <c r="K32" s="5">
        <v>84363.12</v>
      </c>
      <c r="L32" s="5">
        <v>1320.89</v>
      </c>
      <c r="M32" s="5">
        <v>4179.7</v>
      </c>
      <c r="N32" s="5">
        <v>2058227.38</v>
      </c>
    </row>
    <row r="33" spans="1:14" x14ac:dyDescent="0.25">
      <c r="A33" s="3" t="s">
        <v>19</v>
      </c>
      <c r="B33" s="5">
        <v>2582.88</v>
      </c>
      <c r="C33" s="5">
        <v>16001.99</v>
      </c>
      <c r="D33" s="5">
        <v>10925.13</v>
      </c>
      <c r="E33" s="5">
        <v>2660.63</v>
      </c>
      <c r="F33" s="5">
        <v>8768.77</v>
      </c>
      <c r="G33" s="5">
        <v>6365.31</v>
      </c>
      <c r="H33" s="5">
        <v>11190.97</v>
      </c>
      <c r="I33" s="5">
        <v>24301.15</v>
      </c>
      <c r="J33" s="5">
        <v>8489.36</v>
      </c>
      <c r="K33" s="5">
        <v>10917.21</v>
      </c>
      <c r="L33" s="5">
        <v>15</v>
      </c>
      <c r="M33" s="5">
        <v>624.80999999999995</v>
      </c>
      <c r="N33" s="5">
        <v>102843.21</v>
      </c>
    </row>
    <row r="34" spans="1:14" x14ac:dyDescent="0.25">
      <c r="A34" s="3" t="s">
        <v>20</v>
      </c>
      <c r="B34" s="5">
        <v>3702.62</v>
      </c>
      <c r="C34" s="5">
        <v>83696.37</v>
      </c>
      <c r="D34" s="5">
        <v>12134.71</v>
      </c>
      <c r="E34" s="5">
        <v>5238.6400000000003</v>
      </c>
      <c r="F34" s="5">
        <v>22821.39</v>
      </c>
      <c r="G34" s="5">
        <v>93702.41</v>
      </c>
      <c r="H34" s="5">
        <v>55620.35</v>
      </c>
      <c r="I34" s="5">
        <v>85782.09</v>
      </c>
      <c r="J34" s="5">
        <v>1060236.49</v>
      </c>
      <c r="K34" s="5">
        <v>26875.29</v>
      </c>
      <c r="L34" s="5">
        <v>251.02</v>
      </c>
      <c r="M34" s="5">
        <v>1490.67</v>
      </c>
      <c r="N34" s="5">
        <v>1451552.05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53</v>
      </c>
    </row>
    <row r="43" spans="1:14" ht="90" x14ac:dyDescent="0.25">
      <c r="A43" s="3" t="s">
        <v>2</v>
      </c>
      <c r="B43" s="21" t="s">
        <v>3</v>
      </c>
      <c r="C43" s="21" t="s">
        <v>4</v>
      </c>
      <c r="D43" s="21" t="s">
        <v>5</v>
      </c>
      <c r="E43" s="21" t="s">
        <v>6</v>
      </c>
      <c r="F43" s="21" t="s">
        <v>7</v>
      </c>
      <c r="G43" s="21" t="s">
        <v>8</v>
      </c>
      <c r="H43" s="21" t="s">
        <v>9</v>
      </c>
      <c r="I43" s="21" t="s">
        <v>10</v>
      </c>
      <c r="J43" s="21" t="s">
        <v>11</v>
      </c>
      <c r="K43" s="21" t="s">
        <v>12</v>
      </c>
      <c r="L43" s="21" t="s">
        <v>13</v>
      </c>
      <c r="M43" s="21" t="s">
        <v>14</v>
      </c>
      <c r="N43" s="21" t="s">
        <v>15</v>
      </c>
    </row>
    <row r="44" spans="1:14" x14ac:dyDescent="0.25">
      <c r="A44" s="3" t="s">
        <v>16</v>
      </c>
      <c r="B44" s="34" t="s">
        <v>17</v>
      </c>
      <c r="C44" s="34" t="s">
        <v>17</v>
      </c>
      <c r="D44" s="34" t="s">
        <v>17</v>
      </c>
      <c r="E44" s="34" t="s">
        <v>17</v>
      </c>
      <c r="F44" s="34" t="s">
        <v>17</v>
      </c>
      <c r="G44" s="34" t="s">
        <v>17</v>
      </c>
      <c r="H44" s="34" t="s">
        <v>17</v>
      </c>
      <c r="I44" s="34" t="s">
        <v>17</v>
      </c>
      <c r="J44" s="34" t="s">
        <v>17</v>
      </c>
      <c r="K44" s="34" t="s">
        <v>17</v>
      </c>
      <c r="L44" s="34" t="s">
        <v>17</v>
      </c>
      <c r="M44" s="34" t="s">
        <v>17</v>
      </c>
      <c r="N44" s="34" t="s">
        <v>17</v>
      </c>
    </row>
    <row r="45" spans="1:14" x14ac:dyDescent="0.25">
      <c r="A45" s="3" t="s">
        <v>18</v>
      </c>
      <c r="B45" s="5">
        <v>14454.99</v>
      </c>
      <c r="C45" s="5">
        <v>156363.41</v>
      </c>
      <c r="D45" s="5">
        <v>78403.210000000006</v>
      </c>
      <c r="E45" s="5">
        <v>18959.560000000001</v>
      </c>
      <c r="F45" s="5">
        <v>138066.79999999999</v>
      </c>
      <c r="G45" s="5">
        <v>150850.91</v>
      </c>
      <c r="H45" s="5">
        <v>122599.23</v>
      </c>
      <c r="I45" s="5">
        <v>310635.57</v>
      </c>
      <c r="J45" s="5">
        <v>1136945.3400000001</v>
      </c>
      <c r="K45" s="5">
        <v>91346.23</v>
      </c>
      <c r="L45" s="5">
        <v>10158.27</v>
      </c>
      <c r="M45" s="5">
        <v>5874.28</v>
      </c>
      <c r="N45" s="5">
        <v>2234657.7999999998</v>
      </c>
    </row>
    <row r="46" spans="1:14" x14ac:dyDescent="0.25">
      <c r="A46" s="3" t="s">
        <v>19</v>
      </c>
      <c r="B46" s="5">
        <v>2661.6</v>
      </c>
      <c r="C46" s="5">
        <v>21138.3</v>
      </c>
      <c r="D46" s="5">
        <v>10956.45</v>
      </c>
      <c r="E46" s="5">
        <v>3302.09</v>
      </c>
      <c r="F46" s="5">
        <v>11499.96</v>
      </c>
      <c r="G46" s="5">
        <v>6078.89</v>
      </c>
      <c r="H46" s="5">
        <v>9084.5</v>
      </c>
      <c r="I46" s="5">
        <v>40916.03</v>
      </c>
      <c r="J46" s="5">
        <v>8230.7099999999991</v>
      </c>
      <c r="K46" s="5">
        <v>12708.99</v>
      </c>
      <c r="L46" s="5">
        <v>587.25</v>
      </c>
      <c r="M46" s="5">
        <v>913.09</v>
      </c>
      <c r="N46" s="5">
        <v>128077.85</v>
      </c>
    </row>
    <row r="47" spans="1:14" x14ac:dyDescent="0.25">
      <c r="A47" s="3" t="s">
        <v>20</v>
      </c>
      <c r="B47" s="5">
        <v>2980.35</v>
      </c>
      <c r="C47" s="5">
        <v>94255.79</v>
      </c>
      <c r="D47" s="5">
        <v>14965.66</v>
      </c>
      <c r="E47" s="5">
        <v>5920.23</v>
      </c>
      <c r="F47" s="5">
        <v>38339.57</v>
      </c>
      <c r="G47" s="5">
        <v>98348.01</v>
      </c>
      <c r="H47" s="5">
        <v>62911.46</v>
      </c>
      <c r="I47" s="5">
        <v>144692.57</v>
      </c>
      <c r="J47" s="5">
        <v>1089039.07</v>
      </c>
      <c r="K47" s="5">
        <v>26025.89</v>
      </c>
      <c r="L47" s="5">
        <v>7689.47</v>
      </c>
      <c r="M47" s="5">
        <v>2467.81</v>
      </c>
      <c r="N47" s="5">
        <v>1587635.88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54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65291.340000000004</v>
      </c>
      <c r="C58" s="5">
        <v>573579.67999999993</v>
      </c>
      <c r="D58" s="5">
        <v>366410.62000000005</v>
      </c>
      <c r="E58" s="5">
        <v>76404.2</v>
      </c>
      <c r="F58" s="5">
        <v>523445.02999999997</v>
      </c>
      <c r="G58" s="5">
        <v>631622.21</v>
      </c>
      <c r="H58" s="5">
        <v>477344.8</v>
      </c>
      <c r="I58" s="5">
        <v>1012579.74</v>
      </c>
      <c r="J58" s="5">
        <v>4570866.0199999996</v>
      </c>
      <c r="K58" s="5">
        <v>358382.31999999995</v>
      </c>
      <c r="L58" s="5">
        <v>30103.7</v>
      </c>
      <c r="M58" s="5">
        <v>26331.829999999998</v>
      </c>
      <c r="N58" s="5">
        <v>8712361.4499999993</v>
      </c>
    </row>
    <row r="59" spans="1:15" x14ac:dyDescent="0.25">
      <c r="A59" s="21" t="s">
        <v>19</v>
      </c>
      <c r="B59" s="5">
        <v>9296.98</v>
      </c>
      <c r="C59" s="5">
        <v>72638.799999999988</v>
      </c>
      <c r="D59" s="5">
        <v>48662.600000000006</v>
      </c>
      <c r="E59" s="5">
        <v>13045.85</v>
      </c>
      <c r="F59" s="5">
        <v>47078.64</v>
      </c>
      <c r="G59" s="5">
        <v>23677.200000000001</v>
      </c>
      <c r="H59" s="5">
        <v>44317.03</v>
      </c>
      <c r="I59" s="5">
        <v>131181.21</v>
      </c>
      <c r="J59" s="5">
        <v>34154.58</v>
      </c>
      <c r="K59" s="5">
        <v>49752.639999999992</v>
      </c>
      <c r="L59" s="5">
        <v>654.78</v>
      </c>
      <c r="M59" s="5">
        <v>4294.38</v>
      </c>
      <c r="N59" s="5">
        <v>478754.66000000003</v>
      </c>
      <c r="O59" s="17">
        <f>+N59/N58</f>
        <v>5.4951193513671323E-2</v>
      </c>
    </row>
    <row r="60" spans="1:15" x14ac:dyDescent="0.25">
      <c r="A60" s="21" t="s">
        <v>20</v>
      </c>
      <c r="B60" s="5">
        <v>11142.65</v>
      </c>
      <c r="C60" s="5">
        <v>345312.86</v>
      </c>
      <c r="D60" s="5">
        <v>58165.009999999995</v>
      </c>
      <c r="E60" s="5">
        <v>21680.26</v>
      </c>
      <c r="F60" s="5">
        <v>126176.6</v>
      </c>
      <c r="G60" s="5">
        <v>419856.68000000005</v>
      </c>
      <c r="H60" s="5">
        <v>228961.62</v>
      </c>
      <c r="I60" s="5">
        <v>452708.45</v>
      </c>
      <c r="J60" s="5">
        <v>4376122.0600000005</v>
      </c>
      <c r="K60" s="5">
        <v>110606.93000000001</v>
      </c>
      <c r="L60" s="5">
        <v>24927.759999999998</v>
      </c>
      <c r="M60" s="5">
        <v>7289.24</v>
      </c>
      <c r="N60" s="5">
        <v>6182950.1399999997</v>
      </c>
      <c r="O60" s="17">
        <f>+N60/N58</f>
        <v>0.70967557710774276</v>
      </c>
    </row>
    <row r="61" spans="1:15" x14ac:dyDescent="0.25">
      <c r="N61" s="10">
        <v>6661704.7999999998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7.4941036795483284E-3</v>
      </c>
      <c r="C68" s="20">
        <v>6.5835156552188273E-2</v>
      </c>
      <c r="D68" s="20">
        <v>4.2056407106479732E-2</v>
      </c>
      <c r="E68" s="20">
        <v>8.7696315675700083E-3</v>
      </c>
      <c r="F68" s="20">
        <v>6.0080729318226347E-2</v>
      </c>
      <c r="G68" s="20">
        <v>7.2497245852902487E-2</v>
      </c>
      <c r="H68" s="20">
        <v>5.4789370567264517E-2</v>
      </c>
      <c r="I68" s="20">
        <v>0.11622333919582734</v>
      </c>
      <c r="J68" s="20">
        <v>0.52464145871725743</v>
      </c>
      <c r="K68" s="20">
        <v>4.1134923299124597E-2</v>
      </c>
      <c r="L68" s="20">
        <v>3.4552859374308905E-3</v>
      </c>
      <c r="M68" s="20">
        <v>3.0223527973578276E-3</v>
      </c>
      <c r="N68" s="20">
        <v>1</v>
      </c>
    </row>
    <row r="69" spans="1:14" x14ac:dyDescent="0.25">
      <c r="A69" s="21" t="s">
        <v>19</v>
      </c>
      <c r="B69" s="20">
        <v>1.9419090354128352E-2</v>
      </c>
      <c r="C69" s="20">
        <v>0.15172447616488993</v>
      </c>
      <c r="D69" s="20">
        <v>0.10164412812190696</v>
      </c>
      <c r="E69" s="20">
        <v>2.7249551993916883E-2</v>
      </c>
      <c r="F69" s="20">
        <v>9.8335627688720562E-2</v>
      </c>
      <c r="G69" s="20">
        <v>4.9455811041087303E-2</v>
      </c>
      <c r="H69" s="20">
        <v>9.2567307856596101E-2</v>
      </c>
      <c r="I69" s="20">
        <v>0.27400508226906861</v>
      </c>
      <c r="J69" s="20">
        <v>7.1340464863569153E-2</v>
      </c>
      <c r="K69" s="20">
        <v>0.10392095191303201</v>
      </c>
      <c r="L69" s="20">
        <v>1.3676733715761637E-3</v>
      </c>
      <c r="M69" s="20">
        <v>8.9698970240832746E-3</v>
      </c>
      <c r="N69" s="20">
        <v>1</v>
      </c>
    </row>
    <row r="70" spans="1:14" x14ac:dyDescent="0.25">
      <c r="A70" s="21" t="s">
        <v>20</v>
      </c>
      <c r="B70" s="20">
        <v>1.8021575053490566E-3</v>
      </c>
      <c r="C70" s="20">
        <v>5.584920663778796E-2</v>
      </c>
      <c r="D70" s="20">
        <v>9.4073231520511655E-3</v>
      </c>
      <c r="E70" s="20">
        <v>3.5064588115860172E-3</v>
      </c>
      <c r="F70" s="20">
        <v>2.0407183810801362E-2</v>
      </c>
      <c r="G70" s="20">
        <v>6.7905558106279684E-2</v>
      </c>
      <c r="H70" s="20">
        <v>3.7031128315066761E-2</v>
      </c>
      <c r="I70" s="20">
        <v>7.321884209792448E-2</v>
      </c>
      <c r="J70" s="20">
        <v>0.70777249709472845</v>
      </c>
      <c r="K70" s="20">
        <v>1.7889021825429115E-2</v>
      </c>
      <c r="L70" s="20">
        <v>4.0316935177484711E-3</v>
      </c>
      <c r="M70" s="20">
        <v>1.1789258905458358E-3</v>
      </c>
      <c r="N70" s="20">
        <v>1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3"/>
  <sheetViews>
    <sheetView workbookViewId="0">
      <selection activeCell="B2" sqref="B2"/>
    </sheetView>
  </sheetViews>
  <sheetFormatPr defaultRowHeight="15" x14ac:dyDescent="0.25"/>
  <cols>
    <col min="1" max="1" width="21.42578125" customWidth="1"/>
    <col min="2" max="2" width="13.28515625" bestFit="1" customWidth="1"/>
    <col min="3" max="5" width="10.7109375" bestFit="1" customWidth="1"/>
  </cols>
  <sheetData>
    <row r="5" spans="1:5" x14ac:dyDescent="0.25">
      <c r="B5" s="35" t="s">
        <v>56</v>
      </c>
      <c r="C5" s="35"/>
      <c r="D5" s="35"/>
      <c r="E5" s="35"/>
    </row>
    <row r="6" spans="1:5" x14ac:dyDescent="0.25">
      <c r="A6" s="3" t="str">
        <f>+'2022-Q1 Q2 Q3 q4'!A57</f>
        <v xml:space="preserve">Territorio di riferimento  </v>
      </c>
      <c r="B6">
        <v>2019</v>
      </c>
      <c r="C6">
        <v>2020</v>
      </c>
      <c r="D6">
        <v>2021</v>
      </c>
      <c r="E6">
        <v>2022</v>
      </c>
    </row>
    <row r="7" spans="1:5" x14ac:dyDescent="0.25">
      <c r="A7" s="21" t="str">
        <f>+'2022-Q1 Q2 Q3 q4'!A58</f>
        <v xml:space="preserve">Abruzzo  </v>
      </c>
      <c r="B7" s="5">
        <v>8712361.4499999993</v>
      </c>
      <c r="C7" s="5">
        <v>8209473.5700000003</v>
      </c>
      <c r="D7" s="5">
        <v>8677961.5899999999</v>
      </c>
      <c r="E7" s="5">
        <v>8859941.3300000001</v>
      </c>
    </row>
    <row r="8" spans="1:5" x14ac:dyDescent="0.25">
      <c r="A8" s="21" t="str">
        <f>+'2022-Q1 Q2 Q3 q4'!A59</f>
        <v xml:space="preserve">Pescara  </v>
      </c>
      <c r="B8" s="5">
        <v>478754.66000000003</v>
      </c>
      <c r="C8" s="5">
        <v>508805.48</v>
      </c>
      <c r="D8" s="5">
        <v>540981.06999999995</v>
      </c>
      <c r="E8" s="5">
        <v>558694.78</v>
      </c>
    </row>
    <row r="9" spans="1:5" x14ac:dyDescent="0.25">
      <c r="A9" s="21" t="str">
        <f>+'2022-Q1 Q2 Q3 q4'!A60</f>
        <v xml:space="preserve">Chieti  </v>
      </c>
      <c r="B9" s="5">
        <v>6182950.1399999997</v>
      </c>
      <c r="C9" s="5">
        <v>5523548.2599999998</v>
      </c>
      <c r="D9" s="5">
        <v>5653497.8900000006</v>
      </c>
      <c r="E9" s="5">
        <v>5208431.3499999996</v>
      </c>
    </row>
    <row r="10" spans="1:5" x14ac:dyDescent="0.25">
      <c r="A10" s="21" t="str">
        <f>+'2022-Q1 Q2 Q3 q4'!A61</f>
        <v>Chieti Pescara</v>
      </c>
      <c r="B10" s="5">
        <v>6661704.7999999998</v>
      </c>
      <c r="C10" s="5">
        <v>6032353.7400000002</v>
      </c>
      <c r="D10" s="5">
        <v>6194478.9600000009</v>
      </c>
      <c r="E10" s="5">
        <v>5767126.1299999999</v>
      </c>
    </row>
    <row r="24" spans="1:5" x14ac:dyDescent="0.25">
      <c r="B24" s="31" t="s">
        <v>57</v>
      </c>
      <c r="C24" s="31"/>
      <c r="D24" s="31"/>
      <c r="E24" s="31"/>
    </row>
    <row r="25" spans="1:5" x14ac:dyDescent="0.25">
      <c r="A25" t="str">
        <f>+[2]storico!A6</f>
        <v xml:space="preserve">Territorio di riferimento  </v>
      </c>
      <c r="B25">
        <v>2019</v>
      </c>
      <c r="C25">
        <v>2020</v>
      </c>
      <c r="D25">
        <v>2021</v>
      </c>
      <c r="E25">
        <v>2022</v>
      </c>
    </row>
    <row r="26" spans="1:5" x14ac:dyDescent="0.25">
      <c r="A26" s="21" t="str">
        <f>+[2]storico!A7</f>
        <v xml:space="preserve">Abruzzo  </v>
      </c>
      <c r="B26" s="5">
        <v>4173554.9200000004</v>
      </c>
      <c r="C26" s="5">
        <v>3907137.96</v>
      </c>
      <c r="D26" s="5">
        <v>4777925.55</v>
      </c>
      <c r="E26" s="5">
        <v>5549618.4800000004</v>
      </c>
    </row>
    <row r="27" spans="1:5" x14ac:dyDescent="0.25">
      <c r="A27" s="21" t="str">
        <f>+[2]storico!A8</f>
        <v xml:space="preserve">Pescara  </v>
      </c>
      <c r="B27" s="5">
        <v>489448.88</v>
      </c>
      <c r="C27" s="5">
        <v>430576.69</v>
      </c>
      <c r="D27" s="5">
        <v>557883.64</v>
      </c>
      <c r="E27" s="5">
        <v>732368.3899999999</v>
      </c>
    </row>
    <row r="28" spans="1:5" x14ac:dyDescent="0.25">
      <c r="A28" s="21" t="str">
        <f>+[2]storico!A9</f>
        <v xml:space="preserve">Chieti  </v>
      </c>
      <c r="B28" s="5">
        <v>2245376.3699999996</v>
      </c>
      <c r="C28" s="5">
        <v>2066249.7600000002</v>
      </c>
      <c r="D28" s="5">
        <v>2464495.41</v>
      </c>
      <c r="E28" s="5">
        <v>2620409.42</v>
      </c>
    </row>
    <row r="29" spans="1:5" x14ac:dyDescent="0.25">
      <c r="A29" s="21" t="str">
        <f>+[2]storico!A10</f>
        <v>Chieti Pescara</v>
      </c>
      <c r="B29" s="5">
        <v>2734825.2499999995</v>
      </c>
      <c r="C29" s="5">
        <v>2496826.4500000002</v>
      </c>
      <c r="D29" s="5">
        <v>3022379.0500000003</v>
      </c>
      <c r="E29" s="5">
        <v>3352777.8099999996</v>
      </c>
    </row>
    <row r="38" spans="1:5" x14ac:dyDescent="0.25">
      <c r="B38" s="31" t="s">
        <v>31</v>
      </c>
      <c r="C38" s="31"/>
      <c r="D38" s="31"/>
      <c r="E38" s="31"/>
    </row>
    <row r="39" spans="1:5" x14ac:dyDescent="0.25">
      <c r="A39" s="3" t="str">
        <f>+'2022-Q1 Q2 Q3 q4'!A57</f>
        <v xml:space="preserve">Territorio di riferimento  </v>
      </c>
      <c r="B39">
        <v>2019</v>
      </c>
      <c r="C39">
        <v>2020</v>
      </c>
      <c r="D39">
        <v>2021</v>
      </c>
      <c r="E39">
        <v>2022</v>
      </c>
    </row>
    <row r="40" spans="1:5" x14ac:dyDescent="0.25">
      <c r="A40" s="3" t="str">
        <f>+'2022-Q1 Q2 Q3 q4'!A58</f>
        <v xml:space="preserve">Abruzzo  </v>
      </c>
      <c r="B40" s="5">
        <v>4538806.5299999993</v>
      </c>
      <c r="C40" s="5">
        <v>4302335.6100000003</v>
      </c>
      <c r="D40" s="5">
        <v>3900036.04</v>
      </c>
      <c r="E40" s="5">
        <v>3310322.8499999996</v>
      </c>
    </row>
    <row r="41" spans="1:5" x14ac:dyDescent="0.25">
      <c r="A41" s="3" t="str">
        <f>+'2022-Q1 Q2 Q3 q4'!A59</f>
        <v xml:space="preserve">Pescara  </v>
      </c>
      <c r="B41" s="5">
        <v>-10694.219999999972</v>
      </c>
      <c r="C41" s="5">
        <v>78228.789999999979</v>
      </c>
      <c r="D41" s="5">
        <v>-16902.570000000065</v>
      </c>
      <c r="E41" s="5">
        <v>-173673.60999999987</v>
      </c>
    </row>
    <row r="42" spans="1:5" x14ac:dyDescent="0.25">
      <c r="A42" s="3" t="str">
        <f>+'2022-Q1 Q2 Q3 q4'!A60</f>
        <v xml:space="preserve">Chieti  </v>
      </c>
      <c r="B42" s="5">
        <v>3937573.77</v>
      </c>
      <c r="C42" s="5">
        <v>3457298.4999999995</v>
      </c>
      <c r="D42" s="5">
        <v>3189002.4800000004</v>
      </c>
      <c r="E42" s="5">
        <v>2588021.9299999997</v>
      </c>
    </row>
    <row r="43" spans="1:5" x14ac:dyDescent="0.25">
      <c r="A43" s="3" t="str">
        <f>+'2022-Q1 Q2 Q3 q4'!A61</f>
        <v>Chieti Pescara</v>
      </c>
      <c r="B43" s="5">
        <v>3926879.5500000003</v>
      </c>
      <c r="C43" s="5">
        <v>3535527.29</v>
      </c>
      <c r="D43" s="5">
        <v>3172099.9100000006</v>
      </c>
      <c r="E43" s="5">
        <v>2414348.3200000003</v>
      </c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2023-Q1 Q2 </vt:lpstr>
      <vt:lpstr>saldoimportexport23</vt:lpstr>
      <vt:lpstr>2022-Q1 Q2</vt:lpstr>
      <vt:lpstr>2022-Q1 Q2 Q3 q4</vt:lpstr>
      <vt:lpstr>2021 q1q2q3q4</vt:lpstr>
      <vt:lpstr>saldoimportexport22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1</cp:revision>
  <dcterms:created xsi:type="dcterms:W3CDTF">2022-12-23T08:35:26Z</dcterms:created>
  <dcterms:modified xsi:type="dcterms:W3CDTF">2023-09-15T10:22:46Z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